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Korisnik\Desktop\JAVNA NABAVA aaaaaaa\2025\Oroslavje\Interpretacijski centar - Muzej Mikulec\"/>
    </mc:Choice>
  </mc:AlternateContent>
  <xr:revisionPtr revIDLastSave="0" documentId="13_ncr:1_{70DBEBF6-3D6D-4DE7-88FF-F55BF19754E7}" xr6:coauthVersionLast="47" xr6:coauthVersionMax="47" xr10:uidLastSave="{00000000-0000-0000-0000-000000000000}"/>
  <bookViews>
    <workbookView xWindow="-120" yWindow="-120" windowWidth="29040" windowHeight="157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8" i="1" l="1"/>
  <c r="F180" i="1" l="1"/>
  <c r="F179" i="1"/>
  <c r="F178" i="1"/>
  <c r="F175" i="1"/>
  <c r="F159" i="1"/>
  <c r="F157" i="1"/>
  <c r="F155" i="1"/>
  <c r="F153" i="1"/>
  <c r="F149" i="1"/>
  <c r="F148" i="1"/>
  <c r="F145" i="1"/>
  <c r="F142" i="1"/>
  <c r="F141" i="1"/>
  <c r="F138" i="1"/>
  <c r="F137" i="1"/>
  <c r="F134" i="1"/>
  <c r="F133" i="1"/>
  <c r="F132" i="1"/>
  <c r="F131" i="1"/>
  <c r="F128" i="1"/>
  <c r="F127" i="1"/>
  <c r="F126" i="1"/>
  <c r="F182" i="1" l="1"/>
  <c r="D197" i="1" s="1"/>
  <c r="B122" i="1"/>
  <c r="F119" i="1"/>
  <c r="A118" i="1"/>
  <c r="F117" i="1"/>
  <c r="A116" i="1"/>
  <c r="F115" i="1"/>
  <c r="A114" i="1"/>
  <c r="F113" i="1"/>
  <c r="A112" i="1"/>
  <c r="F111" i="1"/>
  <c r="A111" i="1"/>
  <c r="F110" i="1"/>
  <c r="A110" i="1"/>
  <c r="A108" i="1"/>
  <c r="F107" i="1"/>
  <c r="A106" i="1"/>
  <c r="F105" i="1"/>
  <c r="A105" i="1"/>
  <c r="F121" i="1" l="1"/>
  <c r="D196" i="1" s="1"/>
  <c r="F62" i="1"/>
  <c r="F65" i="1"/>
  <c r="F68" i="1"/>
  <c r="F71" i="1"/>
  <c r="F72" i="1"/>
  <c r="F74" i="1"/>
  <c r="F77" i="1"/>
  <c r="F78" i="1"/>
  <c r="F79" i="1"/>
  <c r="F81" i="1"/>
  <c r="F84" i="1"/>
  <c r="F87" i="1"/>
  <c r="F90" i="1"/>
  <c r="F92" i="1"/>
  <c r="F94" i="1"/>
  <c r="F96" i="1"/>
  <c r="F59" i="1"/>
  <c r="F50" i="1"/>
  <c r="F48" i="1"/>
  <c r="F41" i="1"/>
  <c r="F38" i="1"/>
  <c r="F32" i="1"/>
  <c r="F29" i="1"/>
  <c r="F22" i="1"/>
  <c r="F20" i="1"/>
  <c r="F19" i="1"/>
  <c r="F10" i="1"/>
  <c r="F8" i="1"/>
  <c r="F6" i="1"/>
  <c r="F24" i="1" l="1"/>
  <c r="D190" i="1" s="1"/>
  <c r="F34" i="1"/>
  <c r="D191" i="1" s="1"/>
  <c r="F43" i="1"/>
  <c r="D192" i="1" s="1"/>
  <c r="F52" i="1"/>
  <c r="D193" i="1" s="1"/>
  <c r="F100" i="1"/>
  <c r="D195" i="1" s="1"/>
  <c r="D194" i="1" s="1"/>
  <c r="F12" i="1"/>
  <c r="D188" i="1" s="1"/>
  <c r="D189" i="1" l="1"/>
  <c r="D199" i="1" s="1"/>
  <c r="D200" i="1" s="1"/>
  <c r="D201" i="1" s="1"/>
</calcChain>
</file>

<file path=xl/sharedStrings.xml><?xml version="1.0" encoding="utf-8"?>
<sst xmlns="http://schemas.openxmlformats.org/spreadsheetml/2006/main" count="252" uniqueCount="149">
  <si>
    <r>
      <t>m</t>
    </r>
    <r>
      <rPr>
        <vertAlign val="superscript"/>
        <sz val="12"/>
        <rFont val="Arial"/>
        <family val="2"/>
        <charset val="238"/>
      </rPr>
      <t>2</t>
    </r>
  </si>
  <si>
    <t>- DN15</t>
  </si>
  <si>
    <t>- 9 mm debljine za DN15 (d20)</t>
  </si>
  <si>
    <t>- PP-CIJEV D32x1,8mm</t>
  </si>
  <si>
    <t>- PP-CIJEV D50x1,8mm</t>
  </si>
  <si>
    <t>komplet</t>
  </si>
  <si>
    <t>- ogledalo za na zid iznad umivaonika, dimenzija 90x125 cm, komplet s pričvrsnim materijalom</t>
  </si>
  <si>
    <t>- kanta za smeće od inox materijala sa pedalom volumena 10 litara</t>
  </si>
  <si>
    <t>kom</t>
  </si>
  <si>
    <t>a) pod</t>
  </si>
  <si>
    <t>b) sokl visine 7 cm</t>
  </si>
  <si>
    <t>m'</t>
  </si>
  <si>
    <t>GRAĐEVINSKI RADOVI</t>
  </si>
  <si>
    <t>1.</t>
  </si>
  <si>
    <t>2.</t>
  </si>
  <si>
    <t>3.</t>
  </si>
  <si>
    <t>OBRTNIČKI RADOVI</t>
  </si>
  <si>
    <t>KERAMIČARSKI RADOVI</t>
  </si>
  <si>
    <t>II</t>
  </si>
  <si>
    <t>I</t>
  </si>
  <si>
    <t>STOLARSKI RADOVI</t>
  </si>
  <si>
    <t>UKUPNO:</t>
  </si>
  <si>
    <t>4.</t>
  </si>
  <si>
    <t>SOBOSLIKARSKI RADOVI</t>
  </si>
  <si>
    <t>5.</t>
  </si>
  <si>
    <t>GIPSARSKI RADOVI</t>
  </si>
  <si>
    <t>III</t>
  </si>
  <si>
    <t>INSTALACIJE</t>
  </si>
  <si>
    <t>VODOVOD I ODVODNJA</t>
  </si>
  <si>
    <t>6.</t>
  </si>
  <si>
    <t>7.</t>
  </si>
  <si>
    <t>8.</t>
  </si>
  <si>
    <t>9.</t>
  </si>
  <si>
    <t>10.</t>
  </si>
  <si>
    <t>11.</t>
  </si>
  <si>
    <t>12.</t>
  </si>
  <si>
    <t>15.</t>
  </si>
  <si>
    <t>16.</t>
  </si>
  <si>
    <r>
      <t>m</t>
    </r>
    <r>
      <rPr>
        <vertAlign val="superscript"/>
        <sz val="12"/>
        <rFont val="Arial"/>
        <family val="2"/>
        <charset val="238"/>
      </rPr>
      <t>1</t>
    </r>
  </si>
  <si>
    <t>90x205cm</t>
  </si>
  <si>
    <r>
      <t>Jednokrilna puna vrata</t>
    </r>
    <r>
      <rPr>
        <sz val="11"/>
        <rFont val="Arial"/>
        <family val="2"/>
        <charset val="238"/>
      </rPr>
      <t xml:space="preserve">. Vrata se  ugrađuju AB zid ili zid od blok opeke. Dovratnik za suhu montažu.  Na dovratnike ugrađena gumena brtva. Krilo je  puno, debljine 40mm, sa ispunom središnjeg sloja iz cjevaste iverice, sa završnom oblogom u tonu po izboru projektanta. Vrata su I klase zvučne izolacije min Rw=30dB, s integriranom spuštajućom brtvom u podnoj zoni i pripadajućom atestnom dokumentacijom. Vrata moraju imati  podni bloker za zaustavaljenje krila. </t>
    </r>
  </si>
  <si>
    <r>
      <t>Izrada obloga zidova  glaziranim zidnim keramičkim pločicama, ljepljenjem kvalitetnim hidrauličnim ljepilom na podlogu od dobro zaravnate grube žbuke (cementno - vapneni mort) ili GK zidova.  Keramičke pločice dimenzija 60x30cm  i polažu se u horizontalnom smjeru. Podložna površina mora biti izvedena veoma precizno ( ravno, vertikalno, čvrsto i čisto ), a ako to nije slučaj treba je popraviti u cijeni ove stavke. U sanitarnim prostorijama se oblaganje vrši od poda do visine 210 cm.  Oblaganje reška na rešku. Reška širine 1mm zapunjene vodonepropusnom cemntom fugom u tonu keramičke pločice</t>
    </r>
    <r>
      <rPr>
        <b/>
        <sz val="11"/>
        <rFont val="Arial"/>
        <family val="2"/>
        <charset val="238"/>
      </rPr>
      <t>.</t>
    </r>
    <r>
      <rPr>
        <sz val="11"/>
        <rFont val="Arial"/>
        <family val="2"/>
        <charset val="238"/>
      </rPr>
      <t xml:space="preserve"> Oblažu se i špalete prozora. Prijelazi i ivice površine izraditi kutnim L mat profilima iz eloksiranog aluminija u cijeni stavke. Manji predmeti u površini (ventili, držači), se obrađuju bušenjem pločica u jednom komadu, a veći rezanjem. Obračun obrade oko predmeta  je uključen je po m</t>
    </r>
    <r>
      <rPr>
        <vertAlign val="superscript"/>
        <sz val="11"/>
        <rFont val="Arial"/>
        <family val="2"/>
        <charset val="238"/>
      </rPr>
      <t>2</t>
    </r>
    <r>
      <rPr>
        <sz val="11"/>
        <rFont val="Arial"/>
        <family val="2"/>
        <charset val="238"/>
      </rPr>
      <t xml:space="preserve">. </t>
    </r>
  </si>
  <si>
    <t xml:space="preserve">Izrada opločenja podova protukliznim glaziranim podnim velikoformatnim keramičkim pločicama  u cementnom ljepilu. Poličice se postavljaju u centralnom u svim prostorijama. Pločice u boji prema izboru projektanta, slagati prema projektnom rješenju, minimalne klase protukliznosti R11. </t>
  </si>
  <si>
    <t xml:space="preserve"> Gruba i fina žbuka zidova s obradom svih niša, špaleta i slično. Gruba žbuka produžnim cementnim mortom marke M-5, a fina žbuka vapnenim mortom marke M-2.5. Prije žbukanja sve površine prskati rijetkim cementnim mortom.</t>
  </si>
  <si>
    <r>
      <t>Jednokrilna vrata s nadsvjetlom.</t>
    </r>
    <r>
      <rPr>
        <sz val="11"/>
        <rFont val="Arial"/>
        <family val="2"/>
        <charset val="238"/>
      </rPr>
      <t xml:space="preserve"> Vrata se  ugrađuju zid od blok opeke i gips-kartonskig ploča. Dovratnik za suhu montažu.  Na dovratnik ugrađena gumena brtva. Krilo je  debljine 40mm, sa ispunom središnjeg sloja iz cjevaste iverice, sa završnom oblogom u tonu po izboru projektanta, Ostakljenje sigurnosnim kaljenim lameliranim izo staklom 10mm float kvalitete, a tiješnjenje staklenih ploha je izvedeno gumenom brtvom. Vrata su I klase zvučne izolacije min Rw=30dB, s integriranom spuštajućom brtvom u podnoj zoni i pripadajućom atestnom dokumentacijom. Vrata moraju imati  podni bloker za zaustavaljenje krila. </t>
    </r>
  </si>
  <si>
    <t xml:space="preserve"> 80x(205+50)cm</t>
  </si>
  <si>
    <t xml:space="preserve">Bojenje unutarnjih zidnih, stropnih i drugih površina nekom od kvalitetnih disperzivnih boja. Podloga je gletana. Podloga mora biti suha, procesi vezivanja žbuke završeni  do potrebnog stupnja pripremljena po opisu u prethodnim stavkama. Podloga mora biti čista od prašine i prljavštine, s izvedenim preradnjama brisanja i popravaka sitnih nedostatka ( eventualno kitanje rupica, popravljanje malih neravnina) . </t>
  </si>
  <si>
    <r>
      <t>m</t>
    </r>
    <r>
      <rPr>
        <vertAlign val="superscript"/>
        <sz val="11"/>
        <rFont val="Arial"/>
        <family val="2"/>
        <charset val="238"/>
      </rPr>
      <t>2</t>
    </r>
  </si>
  <si>
    <r>
      <t xml:space="preserve">Dobava i ugradnja </t>
    </r>
    <r>
      <rPr>
        <b/>
        <sz val="11"/>
        <rFont val="Arial"/>
        <family val="2"/>
        <charset val="238"/>
      </rPr>
      <t>cijevne izolacije</t>
    </r>
    <r>
      <rPr>
        <sz val="11"/>
        <rFont val="Arial"/>
        <family val="2"/>
        <charset val="238"/>
      </rPr>
      <t xml:space="preserve"> oko plastičnih cijevi instalacija vode vođene vidljivo, u estrihu poda, ušlicane u zidove ili ugrađene u gipskartonske zidove. Fleksibilan izolacijski materijal, zatvorenih ćelija. Spužvasti materijal iz polietilena. Otporna na visoke temperature. Topllinske vodljivosti 0,038W/mK pri 10°C. Teško zapaljiv, otporan na uobičajene građevne materijale kao što su beton, vapno, gips, cement.</t>
    </r>
  </si>
  <si>
    <r>
      <t xml:space="preserve">Dobava i ugradnja zapornih mjedenih </t>
    </r>
    <r>
      <rPr>
        <b/>
        <sz val="11"/>
        <rFont val="Arial"/>
        <family val="2"/>
        <charset val="238"/>
      </rPr>
      <t>kutnih ventila</t>
    </r>
    <r>
      <rPr>
        <sz val="11"/>
        <rFont val="Arial"/>
        <family val="2"/>
        <charset val="238"/>
      </rPr>
      <t xml:space="preserve"> sa filterom i kromiranom rozetom. Ventil se ugrađuje u zid pred svakim izljevnim mjestom posebno za hladnu, a posebno za toplu vodu kod spoja na trošilo (umivaonik sa stojećom mješalicom, sudoper, perilica suđa i sl.).</t>
    </r>
  </si>
  <si>
    <r>
      <t xml:space="preserve">Dobava i ugradnja </t>
    </r>
    <r>
      <rPr>
        <b/>
        <sz val="11"/>
        <rFont val="Arial"/>
        <family val="2"/>
        <charset val="238"/>
      </rPr>
      <t>podžbuknih zapornih ventila</t>
    </r>
    <r>
      <rPr>
        <sz val="11"/>
        <rFont val="Arial"/>
        <family val="2"/>
        <charset val="238"/>
      </rPr>
      <t>, namjenjeni za distibuciju čiste sanitarne vode - PPR ventili.</t>
    </r>
  </si>
  <si>
    <r>
      <t xml:space="preserve">Dobava i montaža kompletnog </t>
    </r>
    <r>
      <rPr>
        <b/>
        <sz val="11"/>
        <rFont val="Arial"/>
        <family val="2"/>
        <charset val="238"/>
      </rPr>
      <t>umivaonika u sanitarijama</t>
    </r>
    <r>
      <rPr>
        <sz val="11"/>
        <rFont val="Arial"/>
        <family val="2"/>
        <charset val="238"/>
      </rPr>
      <t xml:space="preserve"> koji se sastoji od:</t>
    </r>
  </si>
  <si>
    <t>TROŠKOVNIK RADOVA</t>
  </si>
  <si>
    <t>Zidarsko zatvaranje šliceva iza postave grube montaže vodovodne i električne instalacije i obrada špaleta</t>
  </si>
  <si>
    <t>Gletanje zidova i stropova. Stavka obuhvaća dvokratno gletanje svih ožbukanih površina kao i zidova i stropova od GK ploča, bandaže na spojevima i sve potrebno kao priprema za bojenje (strop i zid) te brušenje istih u skladu s tehničkim uvjetima za ovu vrstu radova.</t>
  </si>
  <si>
    <t>Inverter split sustava koji se sastoji od unutarnje i vanjske jedinice, te se isporučuje komplet sa tipskim ovjesnim priborom, nosačem vanjske jedinice, montažnom pločom, bežičnim daljinskim upravljačem s baterijama. Unutarnja jedinica je opremljena ventilatorom, filterom, izmjenjivačem topline s direktnom ekspanzijom freona, te svim potrebnim elementima za zaštitu, kontrolu i regulaciju uređaja  i temperature. u cijenu je uračunato dobava i ugradnja sitnog pričvrsnog, antivibracijskog ovjesnog, brtvenog i spojnog materijala potrebnog za montažu unutarnjih i vanjskih jedinica, cijevi i opreme, PVC kanalica (kisik, dušik, plin, elektrode, materijal potreban za tvrdo lemljenje, gumirane obujmice, navojne šipke, perforirane trake, rozete, proturne cijevi, opšavi, tiplovi, vijci, trajnoelastični kit, Al lim, i dr.), tlačne probe, propuhivanje dušikom, vakumiranje freonskog cijevnog razvoda i punjenje sustava radnim medijem. Stavka uključuje potrebnu količinu radnog medija R32 za punjenje rashladnog sustava.</t>
  </si>
  <si>
    <t>Rashladni kapacitet 3,5kW</t>
  </si>
  <si>
    <t xml:space="preserve">Komplet nosača (2 kom) vanjske jedinice izrađenog od čelika - plastificiran. </t>
  </si>
  <si>
    <t>Predizolirane bakrene odmašćene cijevi s izolacijom 6mm otpornom na difuziju vodene pare i koeficijentom µ 10000, otporne na temperaturu -80˚C/+115˚C. Izrađene prema ASTM B280/EN12735-1 ili jednakovrijedno za freonsku instalaciju plinske i tekuće faze kvalitete koja se u rashladnoj tehnici primjenjuje za rashladni medij R32. u cijenu uključene spojnice i koljenima, spojni i pričvrsni antivibracijski materijal. Cijevi moraju biti odmašćene, očišćene i osušene prije ugradnje.
Prije puštanja sistema u pogon cjevovod je potrebno "isprati" dušikom. Spajanje cijevi iskljucivo u struji inertnog plina. Cijevna paronepropusna izolacija za zaštitu cjevovoda na bazi vulkanizirane sinteticke gume, ukljucivo sa svim potrebnim materijalom za spajanje; μ 7.000; l&lt;0,036 W/mK; tolerancija debljina ±2,5 mm. Klasa građevinskog materijala: teško goriv (prema DIN 4102-B1 ili jednakovrijedno). Obračun po metru cijevi.</t>
  </si>
  <si>
    <t>Cu Ø6,4</t>
  </si>
  <si>
    <t>m</t>
  </si>
  <si>
    <t>Cu Ø9,5</t>
  </si>
  <si>
    <t>PVC savitljive cijevi za odvod kondenzata za spoj od unutarnje jedinice do cjevovoda odvoda kondenzata. Stavka obuhvaća sav montažni, brtveni i ovjesni materijal.</t>
  </si>
  <si>
    <t>Dobava i ugradnja oklopljenog komunikacijskog kabela YSLCY 2x1mm².
Obračun po kompletu split sustava.</t>
  </si>
  <si>
    <t>Puštanje u redovan pogon do potpune funkcionalnosti od strane ovlaštenog servisera uz pisano izvješće o postignutim parametrima, kompletna regulacija i podešavanje, probni pogon sustava, obuka krajnjeg korisnika.
Obračun po kompletu split sustava.</t>
  </si>
  <si>
    <r>
      <t xml:space="preserve">PVC kanalizacijske cijevi za unutarnju kanalizaciju spoj na kolčak, sa svim spojnim i fazonskim komadima, originalnim ovjesnim  i brtvenim priborom i ukrućenjima. Razmak ovjesa je prema uputama proizvođača. Sve horizontalne ili vertikalne promjene smjera pod 90° se izvode sa dva koljena od 45°. Fazonski komadi se ne obračunavaju posebno nego ulaze u dužni metar cijevi.
</t>
    </r>
    <r>
      <rPr>
        <sz val="11"/>
        <color indexed="8"/>
        <rFont val="Arial"/>
        <family val="2"/>
        <charset val="238"/>
      </rPr>
      <t>-za odvod kondenzata od unutarnjih jedinica
PVC Ø32</t>
    </r>
  </si>
  <si>
    <t>GRIJANJE</t>
  </si>
  <si>
    <t>ELEKTRIČNE INSTALACIJE</t>
  </si>
  <si>
    <t>Dobava i polaganje instalacijskih cijevi:</t>
  </si>
  <si>
    <t>instalacijska cijev fi 20mm</t>
  </si>
  <si>
    <t>instalacijska cijev fi 25mm</t>
  </si>
  <si>
    <t>pomoćni materijal</t>
  </si>
  <si>
    <t>Dobava, polaganje i spajanje kabela:</t>
  </si>
  <si>
    <t>NYY-J 5x1,5mm2</t>
  </si>
  <si>
    <t>NYY-J 3x1,5mm2</t>
  </si>
  <si>
    <t>NYY-J 3x2,5mm2</t>
  </si>
  <si>
    <t>NYY-J 5x2,5mm2</t>
  </si>
  <si>
    <t>Dobava i montaža instalacijskih i razvodnih kutija</t>
  </si>
  <si>
    <t>razvodna kutija fi 60mm (podžbukna)</t>
  </si>
  <si>
    <t>razvodna kutija fi 78mm (podžbukna)</t>
  </si>
  <si>
    <t>Dobava, montaža i spajanje prekidača:</t>
  </si>
  <si>
    <t>prekidač P/Ž serijski, 230V, 10 A</t>
  </si>
  <si>
    <t>prekidač P/Ž obični, 230V, 10 A</t>
  </si>
  <si>
    <t>Dobava, montaža i spajanje utičnica s PE kontaktom:</t>
  </si>
  <si>
    <t>utičnica jednofazna 16A P/Ž, 230V, 16 A</t>
  </si>
  <si>
    <t>Izrada izvoda i spajanje raznih trošila:</t>
  </si>
  <si>
    <t>vitrine</t>
  </si>
  <si>
    <t>ogledalo u kupaonici</t>
  </si>
  <si>
    <t>Dobava, montaža i spajanje svjetiljki i šine za tračnu rasvjetu:</t>
  </si>
  <si>
    <t xml:space="preserve">Dobava, montaža i spajanje šine za tračnu rasvjetu:
- ovjes za šine 
- završni komadi za šine
- šina za tračnu rasvjetu bijele boje
</t>
  </si>
  <si>
    <t xml:space="preserve">Dobava, montaža i spajanje Led reflektora za tračnu rasvjetu:
- Led reflektor bijele boje 
- snage 20 W 
- boja svjetlosti 3000 K
</t>
  </si>
  <si>
    <t>Dobava, montaža i spajenje svjetiljke:
- stropna ugradna  svjetiljka 
- kućište izrađeno od polikarbonata 
- opalni difuzor 
- dimenzije svjetiljke Ø120mm
-izvor svjetlosti je integrirani LED snage max.11W
- boja svjetlosti 3000 K</t>
  </si>
  <si>
    <t>Dobava, montaža i spajanje svjetiljke za kupaonicu:
- stropna nadgradna dekorativna svjetiljka
-ukupna snaga svjetiljke max 18W
- promjer svjetiljke 330mm, visina 60mm
- stupanj zaštite od čestica i vlage IP65
- boja svjetlosti 3000 K</t>
  </si>
  <si>
    <t>- tehnologija izvora svjetlosti: LED</t>
  </si>
  <si>
    <t>- autonomija: min. 3 sata</t>
  </si>
  <si>
    <t>- način rada: pripravni/trajni spoj</t>
  </si>
  <si>
    <t>- maksimalna snaga: max. 1W</t>
  </si>
  <si>
    <t>- stupanj električne zaštite: min. II</t>
  </si>
  <si>
    <t>- stupanj IP zaštite: min. IP40</t>
  </si>
  <si>
    <t>- način ugradnje: stropna/zidna nadgradna</t>
  </si>
  <si>
    <t>- udaljenost prepoznavanja piktograma: min. 25m</t>
  </si>
  <si>
    <t>- dimenzije: 299x206x43mm (ŠxVxD)</t>
  </si>
  <si>
    <t>- kućište od polikarbonata bijele boje</t>
  </si>
  <si>
    <t>- radna temperatura: od 0 do +40°C</t>
  </si>
  <si>
    <t>- baterija: Ni-Cd 3,6V</t>
  </si>
  <si>
    <t>- otpornost na udar: min. IK08</t>
  </si>
  <si>
    <t>- piktogram smjer: dolje</t>
  </si>
  <si>
    <t>Završni radovi</t>
  </si>
  <si>
    <t>izrada dokumentacije izvedenog stanja</t>
  </si>
  <si>
    <t>kompl</t>
  </si>
  <si>
    <t>ispitivanja i mjerenja</t>
  </si>
  <si>
    <t>izdavanje odgovarajućih atesta</t>
  </si>
  <si>
    <t>REKAPITULACIJA:</t>
  </si>
  <si>
    <t>1. KERAMIČARSKI RADOVI</t>
  </si>
  <si>
    <t>2. STOLARSKI RADOVI</t>
  </si>
  <si>
    <t>3. SOBOSLIKARSKI RADOVI</t>
  </si>
  <si>
    <t>4. GIPSARSKI RADOVI</t>
  </si>
  <si>
    <t xml:space="preserve"> 1. VODOVOD I ODVODNJA</t>
  </si>
  <si>
    <t>2. GRIJANJE I HLAĐENJE</t>
  </si>
  <si>
    <t>3. ELEKTRIČNE INSTALACIJE</t>
  </si>
  <si>
    <t>17.</t>
  </si>
  <si>
    <t>količina</t>
  </si>
  <si>
    <t>UKUPNO</t>
  </si>
  <si>
    <t>Prilog B)</t>
  </si>
  <si>
    <t>jedinična cijena (EUR)</t>
  </si>
  <si>
    <t>ukupno (EUR)</t>
  </si>
  <si>
    <t>Dobava i ugradnja električnog bojlera kapaciteta 50l sa svim priključcima i potrebnim priborom do pune funkcionalnosti.</t>
  </si>
  <si>
    <t>UKUPNO BEZ PDV-a:</t>
  </si>
  <si>
    <t>PDV:</t>
  </si>
  <si>
    <t>SVEUKUPNO S PDV-om:</t>
  </si>
  <si>
    <t>U _________________, dana _________________.</t>
  </si>
  <si>
    <t>Pečat i potpis ovlaštene osobe ponuditelja:</t>
  </si>
  <si>
    <t>_________________________________</t>
  </si>
  <si>
    <t>Dobava, ugradnja i spajanje sigurnosnog rasvjetnog tijela za  označavanje smjera kretanja, sve prema HRN EN 1838 ili jednakovrijedno, HRN EN 60598-1 ili jednakovrijedno, HRN EN 60598-2-22 ili jednakvorijedno, oznake P1:</t>
  </si>
  <si>
    <t>Izrada hidrozolacije podova svih prostora sa tekućom folijom sa pripadajućom trakom za brtvljenje , nakon čega se može direktno postaviti keramika. Uz zidove izolacija se podiže 10 cm.
Obračun u m2 tlocrtne površine prostora. (razvijena površina)</t>
  </si>
  <si>
    <r>
      <t>Izvedba pregradnih zidova</t>
    </r>
    <r>
      <rPr>
        <sz val="11"/>
        <rFont val="Arial"/>
        <family val="2"/>
        <charset val="238"/>
      </rPr>
      <t xml:space="preserve"> koji se sastoje od jednostruke metalne nosive potkonstrukcije, obostrano dvostruko postavljenih gipskartonskih ploča deb. 2x12,5mm, te mineralne vune  između njih </t>
    </r>
    <r>
      <rPr>
        <sz val="11"/>
        <rFont val="Arial"/>
        <family val="2"/>
        <charset val="238"/>
      </rPr>
      <t xml:space="preserve">, ukupne debljine 10,0 cm sa potrebnom obradom ugradnje instalacijskih elemenata. Izvodi se u svemu prema naputku proizvođača materijala. </t>
    </r>
  </si>
  <si>
    <r>
      <t>gips kartonske ploče+toplinska izolacija (mineralna vuna</t>
    </r>
    <r>
      <rPr>
        <sz val="11"/>
        <rFont val="Arial"/>
        <family val="2"/>
        <charset val="238"/>
      </rPr>
      <t>)</t>
    </r>
  </si>
  <si>
    <r>
      <t xml:space="preserve">Izvedba spuštenih stropova </t>
    </r>
    <r>
      <rPr>
        <sz val="11"/>
        <color rgb="FFFF0000"/>
        <rFont val="Arial"/>
        <family val="2"/>
        <charset val="238"/>
      </rPr>
      <t xml:space="preserve"> </t>
    </r>
    <r>
      <rPr>
        <sz val="11"/>
        <rFont val="Arial"/>
        <family val="2"/>
        <charset val="238"/>
      </rPr>
      <t xml:space="preserve">koji se sastoje od jednostruke metalne nosive potkonstrukcije, jednostruko postavljenih gipskartonskih ploča deb. 12,5mm, ukupne debljine 10,0 cm sa potrebnom obradom ugradnje instalacijskih elemenata. Izvodi se u svemu prema naputku proizvođača materijala. </t>
    </r>
  </si>
  <si>
    <r>
      <t xml:space="preserve">Dobava i ugradnja </t>
    </r>
    <r>
      <rPr>
        <b/>
        <sz val="11"/>
        <rFont val="Arial"/>
        <family val="2"/>
        <charset val="238"/>
      </rPr>
      <t>cijevi</t>
    </r>
    <r>
      <rPr>
        <sz val="11"/>
        <rFont val="Arial"/>
        <family val="2"/>
        <charset val="238"/>
      </rPr>
      <t xml:space="preserve"> za unutarnju instalaciju sanitarne hladne i tople vode od polietilenskih tlačnih vodovodnih cijevi  PN20 (DIN16892 ili jednakovrijedno i 16893 ili jednakovrijedno ili ONORM B 5157 ili jednakovijedno) i pripadajućih fitinga. Cijevi se ugrađuju u estrih, u instalacione otvore, kanale te pričvrščuju uza zid cijevnim obujmicama. Cijevi koje su vidljive izolirati pripadajućom tipskom cijevnom izolacijom. Unutarnji promjer cijevi mora odgovarati unutarnjem promjeru čel. pocinčanih cijevi čiji je unutarnji promjer dan u ovoj stavci. Stavka uključuje potrebne fazonske komade, brtve, potreban materijal i rad za montažu.
</t>
    </r>
  </si>
  <si>
    <r>
      <t xml:space="preserve">Dobava i ugradnja </t>
    </r>
    <r>
      <rPr>
        <b/>
        <sz val="11"/>
        <rFont val="Arial"/>
        <family val="2"/>
        <charset val="238"/>
      </rPr>
      <t>polipropilenskih cijevi</t>
    </r>
    <r>
      <rPr>
        <sz val="11"/>
        <rFont val="Arial"/>
        <family val="2"/>
        <charset val="238"/>
      </rPr>
      <t xml:space="preserve"> za unutarnju kućnu odvodnju za potrebe odvodnje sanitarne vode unutar građevine, položene u estrih poda, ušlicano u zid ili vođene u gipskartonskim zidovima. Cijev je neosjetljiva na kiseline i lužine u području od pH 2 do pH 12.Stavka obuhvaća gumene brtve, fazonske komade, obujmice i slično. Obračun po m1 ugrađenog cjevovoda. Proizvod netlačne kanalizacijske cijevi obodne čvrstoće SN2 ili 4, fazonski komadi SN2, ispitane prema EN 1451, 1. dio. ili jednakovriedno fitinzi ispitani prema EN 1451-1 ili jednakovrijedno. Najviša dopuštena temperatura otpadnih voda smije iznositi 100°C. Stavka uključuje pripadajući fazonske komade, spojni pribor, zaštitne proturne cijevi i sl.
</t>
    </r>
  </si>
  <si>
    <r>
      <t xml:space="preserve">Dobava i ugradnja podnog slivnika, DN40/50 horizontalni, sa protokom 0,50 l/s (20 mm vodenog stupca iznad rešetke), 0,35 l/s (10 mm vodenog stupca iznad rešetke), PE otporan na temperaturu do 85°C, prirubnicom za prihvat odgovarajućeg pribora za spoj sa hidroizolacijom, umetkom zatvarača zadaha koji blokira miris i bez vode u sifonu, nastavnim okvirom podesivim po visini 12 - 70 mm / 123 x 123 mm sa mogućnošću odvodnje procjedne vode sa hidroizolacije, uljevnom INOX rešetkom 115 x 115 mm nosivosti 300 kg. Prilikom spajanja na hidroizolaciju potrebno je upotrijebiti odgovarajući proizvod za spoj sa hidroizolacijom.
</t>
    </r>
    <r>
      <rPr>
        <sz val="11"/>
        <color rgb="FFFF0000"/>
        <rFont val="Arial"/>
        <family val="2"/>
        <charset val="238"/>
      </rPr>
      <t/>
    </r>
  </si>
  <si>
    <t xml:space="preserve">- umivaonik dim. 550x430 mm nosivi.
</t>
  </si>
  <si>
    <t xml:space="preserve">- sifon za umivaonike, zidni spoj, klizna rozeta, s fiksnom cijevi, krom premaz.
</t>
  </si>
  <si>
    <t xml:space="preserve">- posuda za tekući sapun, zidna.
</t>
  </si>
  <si>
    <t xml:space="preserve">- montažnog instalacijskog elementa za WC školjku s niskošumnim ugradbenim vodokotlićem  i štednom dvokoličinskom (6/3lit) plastičnom tipkom za aktiviranje ispiranja. Instalacijski  element samonosiv za ugradnju u suhomontažnu zidnu ili predzidnu konstrukciju obloženu gipskartonskim pločama, komplet s integriranim kutnim ventilom priključka vode ½", niskošumnim uljevnim ventilom, odvodnim koljenom sa zvučno izoliranom ubujmicom, spojnim komadom za WC školjku s brtvenim manžetama i setom zvučne izolacije, vijcima za učvršćenje keramike i svim potrebnim priborom za ugradnju prema uputama proizvođača.
</t>
  </si>
  <si>
    <t xml:space="preserve">- držač rola WC papira, zidni.
</t>
  </si>
  <si>
    <t xml:space="preserve">- WC četka, zidna.
</t>
  </si>
  <si>
    <t xml:space="preserve">- viseće WC školjke s daskom dim. 355x540 mm  s pripadajućom WC daskom od tvrde plastike (sve u bijeloj boji), inox nosači.
</t>
  </si>
  <si>
    <t xml:space="preserve">- stojeća jednoručne mješalice za umivaonik 1/2", gibljiva crijeva G3/8" za priključak vode, perlator, kartuša, prilagodiv limitator protoka vode, odljevni set skočni 1 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</si>
</sst>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n_-;\-* #,##0.00\ _k_n_-;_-* &quot;-&quot;??\ _k_n_-;_-@_-"/>
    <numFmt numFmtId="165" formatCode="#,##0.00\ &quot;EUR&quot;"/>
  </numFmts>
  <fonts count="18" x14ac:knownFonts="1">
    <font>
      <sz val="11"/>
      <color theme="1"/>
      <name val="Calibri"/>
      <family val="2"/>
      <charset val="238"/>
      <scheme val="minor"/>
    </font>
    <font>
      <sz val="11"/>
      <color theme="1"/>
      <name val="Calibri"/>
      <family val="2"/>
      <charset val="238"/>
      <scheme val="minor"/>
    </font>
    <font>
      <sz val="10"/>
      <name val="Arial"/>
      <charset val="238"/>
    </font>
    <font>
      <sz val="12"/>
      <name val="Arial"/>
      <family val="2"/>
      <charset val="238"/>
    </font>
    <font>
      <vertAlign val="superscript"/>
      <sz val="12"/>
      <name val="Arial"/>
      <family val="2"/>
      <charset val="238"/>
    </font>
    <font>
      <b/>
      <sz val="9"/>
      <name val="Arial"/>
      <family val="2"/>
      <charset val="238"/>
    </font>
    <font>
      <sz val="10"/>
      <name val="Arial"/>
      <family val="2"/>
      <charset val="238"/>
    </font>
    <font>
      <sz val="11"/>
      <color indexed="8"/>
      <name val="Arial"/>
      <family val="2"/>
      <charset val="238"/>
    </font>
    <font>
      <sz val="9"/>
      <name val="Arial"/>
      <family val="2"/>
      <charset val="238"/>
    </font>
    <font>
      <sz val="11"/>
      <color theme="1"/>
      <name val="Arial"/>
      <family val="2"/>
      <charset val="238"/>
    </font>
    <font>
      <sz val="11"/>
      <name val="Arial"/>
      <family val="2"/>
      <charset val="238"/>
    </font>
    <font>
      <b/>
      <sz val="11"/>
      <name val="Arial"/>
      <family val="2"/>
      <charset val="238"/>
    </font>
    <font>
      <vertAlign val="superscript"/>
      <sz val="11"/>
      <name val="Arial"/>
      <family val="2"/>
      <charset val="238"/>
    </font>
    <font>
      <b/>
      <sz val="11"/>
      <color theme="1"/>
      <name val="Arial"/>
      <family val="2"/>
      <charset val="238"/>
    </font>
    <font>
      <b/>
      <sz val="14"/>
      <color theme="1"/>
      <name val="Arial"/>
      <family val="2"/>
      <charset val="238"/>
    </font>
    <font>
      <sz val="8"/>
      <name val="Arial"/>
      <family val="2"/>
      <charset val="238"/>
    </font>
    <font>
      <sz val="10"/>
      <name val="Tahoma"/>
      <family val="2"/>
      <charset val="238"/>
    </font>
    <font>
      <sz val="11"/>
      <color rgb="FFFF0000"/>
      <name val="Arial"/>
      <family val="2"/>
      <charset val="23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9">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6" fillId="0" borderId="0">
      <alignment vertical="center"/>
    </xf>
    <xf numFmtId="164" fontId="1" fillId="0" borderId="0" applyFont="0" applyFill="0" applyBorder="0" applyAlignment="0" applyProtection="0"/>
    <xf numFmtId="0" fontId="6" fillId="0" borderId="0"/>
    <xf numFmtId="0" fontId="15" fillId="0" borderId="0">
      <alignment horizontal="justify"/>
    </xf>
    <xf numFmtId="0" fontId="16" fillId="0" borderId="0"/>
  </cellStyleXfs>
  <cellXfs count="93">
    <xf numFmtId="0" fontId="0" fillId="0" borderId="0" xfId="0"/>
    <xf numFmtId="0" fontId="7" fillId="0" borderId="0" xfId="0" applyFont="1" applyAlignment="1">
      <alignment horizontal="left" vertical="top" wrapText="1" readingOrder="1"/>
    </xf>
    <xf numFmtId="0" fontId="3" fillId="2" borderId="0" xfId="2" applyFont="1" applyFill="1" applyAlignment="1">
      <alignment horizontal="center"/>
    </xf>
    <xf numFmtId="0" fontId="8" fillId="0" borderId="0" xfId="0" applyFont="1" applyAlignment="1">
      <alignment horizontal="center"/>
    </xf>
    <xf numFmtId="0" fontId="5" fillId="0" borderId="0" xfId="0" applyFont="1" applyAlignment="1">
      <alignment horizontal="justify" vertical="top" wrapText="1"/>
    </xf>
    <xf numFmtId="2" fontId="0" fillId="0" borderId="0" xfId="0" applyNumberFormat="1"/>
    <xf numFmtId="2" fontId="7" fillId="0" borderId="0" xfId="0" applyNumberFormat="1" applyFont="1" applyAlignment="1">
      <alignment horizontal="left" vertical="top" wrapText="1" readingOrder="1"/>
    </xf>
    <xf numFmtId="0" fontId="9" fillId="0" borderId="0" xfId="0" applyFont="1"/>
    <xf numFmtId="2" fontId="9" fillId="0" borderId="0" xfId="0" applyNumberFormat="1" applyFont="1"/>
    <xf numFmtId="0" fontId="3" fillId="0" borderId="0" xfId="0" applyFont="1" applyAlignment="1">
      <alignment horizontal="right" vertical="center"/>
    </xf>
    <xf numFmtId="0" fontId="9" fillId="0" borderId="0" xfId="0" applyFont="1" applyAlignment="1">
      <alignment horizontal="center" vertical="top"/>
    </xf>
    <xf numFmtId="16" fontId="9" fillId="0" borderId="0" xfId="0" applyNumberFormat="1" applyFont="1" applyAlignment="1">
      <alignment horizontal="center" vertical="top"/>
    </xf>
    <xf numFmtId="2" fontId="9" fillId="0" borderId="0" xfId="0" applyNumberFormat="1" applyFont="1" applyAlignment="1">
      <alignment horizontal="center" vertical="top"/>
    </xf>
    <xf numFmtId="0" fontId="10" fillId="0" borderId="0" xfId="0" quotePrefix="1" applyFont="1" applyAlignment="1">
      <alignment horizontal="left" vertical="center" wrapText="1"/>
    </xf>
    <xf numFmtId="0" fontId="10" fillId="0" borderId="0" xfId="1" applyNumberFormat="1" applyFont="1" applyFill="1" applyAlignment="1">
      <alignment horizontal="justify" vertical="top"/>
    </xf>
    <xf numFmtId="0" fontId="10" fillId="0" borderId="0" xfId="0" applyFont="1" applyAlignment="1">
      <alignment horizontal="justify" vertical="top" wrapText="1"/>
    </xf>
    <xf numFmtId="0" fontId="10" fillId="0" borderId="0" xfId="0" applyFont="1" applyAlignment="1">
      <alignment horizontal="right" vertical="center"/>
    </xf>
    <xf numFmtId="0" fontId="11" fillId="0" borderId="0" xfId="0" applyFont="1" applyAlignment="1">
      <alignment horizontal="justify" vertical="top" wrapText="1"/>
    </xf>
    <xf numFmtId="0" fontId="10" fillId="2" borderId="0" xfId="2" applyFont="1" applyFill="1" applyAlignment="1">
      <alignment horizontal="justify" vertical="top"/>
    </xf>
    <xf numFmtId="0" fontId="13" fillId="0" borderId="0" xfId="0" applyFont="1" applyAlignment="1">
      <alignment horizontal="center" vertical="top"/>
    </xf>
    <xf numFmtId="16" fontId="13" fillId="0" borderId="0" xfId="0" applyNumberFormat="1" applyFont="1" applyAlignment="1">
      <alignment horizontal="center" vertical="top"/>
    </xf>
    <xf numFmtId="0" fontId="13" fillId="0" borderId="0" xfId="0" applyFont="1"/>
    <xf numFmtId="0" fontId="9" fillId="0" borderId="0" xfId="0" applyFont="1" applyAlignment="1">
      <alignment horizontal="center"/>
    </xf>
    <xf numFmtId="2" fontId="9" fillId="0" borderId="0" xfId="0" applyNumberFormat="1" applyFont="1" applyAlignment="1">
      <alignment horizontal="center"/>
    </xf>
    <xf numFmtId="0" fontId="3" fillId="0" borderId="0" xfId="0" applyFont="1" applyAlignment="1">
      <alignment horizontal="center"/>
    </xf>
    <xf numFmtId="0" fontId="10" fillId="0" borderId="0" xfId="0" applyFont="1" applyAlignment="1">
      <alignment horizontal="center"/>
    </xf>
    <xf numFmtId="0" fontId="11" fillId="0" borderId="0" xfId="0" quotePrefix="1" applyFont="1" applyAlignment="1">
      <alignment horizontal="left" vertical="center" wrapText="1"/>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left" vertical="top"/>
    </xf>
    <xf numFmtId="0" fontId="10" fillId="2" borderId="0" xfId="0" quotePrefix="1" applyFont="1" applyFill="1" applyAlignment="1">
      <alignment horizontal="justify" vertical="justify"/>
    </xf>
    <xf numFmtId="49" fontId="10" fillId="2" borderId="0" xfId="4" applyNumberFormat="1" applyFont="1" applyFill="1" applyAlignment="1">
      <alignment horizontal="justify" vertical="top"/>
    </xf>
    <xf numFmtId="49" fontId="10" fillId="2" borderId="0" xfId="4" applyNumberFormat="1" applyFont="1" applyFill="1" applyAlignment="1">
      <alignment horizontal="center"/>
    </xf>
    <xf numFmtId="49" fontId="10" fillId="2" borderId="0" xfId="0" quotePrefix="1" applyNumberFormat="1" applyFont="1" applyFill="1" applyAlignment="1">
      <alignment horizontal="justify" vertical="top" wrapText="1"/>
    </xf>
    <xf numFmtId="49" fontId="10" fillId="2" borderId="0" xfId="0" applyNumberFormat="1" applyFont="1" applyFill="1" applyAlignment="1">
      <alignment horizontal="center"/>
    </xf>
    <xf numFmtId="49" fontId="10" fillId="2" borderId="0" xfId="4" applyNumberFormat="1" applyFont="1" applyFill="1" applyAlignment="1">
      <alignment horizontal="left" vertical="top" wrapText="1"/>
    </xf>
    <xf numFmtId="49" fontId="10" fillId="2" borderId="0" xfId="4" quotePrefix="1" applyNumberFormat="1" applyFont="1" applyFill="1" applyAlignment="1">
      <alignment horizontal="justify" vertical="justify" wrapText="1"/>
    </xf>
    <xf numFmtId="49" fontId="10" fillId="2" borderId="0" xfId="4" quotePrefix="1" applyNumberFormat="1" applyFont="1" applyFill="1" applyAlignment="1">
      <alignment horizontal="justify" vertical="top" wrapText="1"/>
    </xf>
    <xf numFmtId="49" fontId="10" fillId="2" borderId="0" xfId="4" applyNumberFormat="1" applyFont="1" applyFill="1" applyAlignment="1">
      <alignment horizontal="justify" vertical="top" wrapText="1"/>
    </xf>
    <xf numFmtId="49" fontId="10" fillId="2" borderId="0" xfId="4" quotePrefix="1" applyNumberFormat="1" applyFont="1" applyFill="1" applyAlignment="1">
      <alignment horizontal="justify" vertical="justify"/>
    </xf>
    <xf numFmtId="0" fontId="10" fillId="2" borderId="0" xfId="4" quotePrefix="1" applyFont="1" applyFill="1" applyAlignment="1">
      <alignment horizontal="justify" vertical="top" wrapText="1"/>
    </xf>
    <xf numFmtId="49" fontId="10" fillId="2" borderId="0" xfId="4" quotePrefix="1" applyNumberFormat="1" applyFont="1" applyFill="1" applyAlignment="1">
      <alignment horizontal="left" vertical="top" wrapText="1"/>
    </xf>
    <xf numFmtId="49" fontId="10" fillId="2" borderId="0" xfId="0" applyNumberFormat="1" applyFont="1" applyFill="1" applyAlignment="1">
      <alignment horizontal="justify" vertical="justify"/>
    </xf>
    <xf numFmtId="0" fontId="14" fillId="0" borderId="0" xfId="0" applyFont="1"/>
    <xf numFmtId="164" fontId="9" fillId="0" borderId="0" xfId="5" applyFont="1"/>
    <xf numFmtId="164" fontId="9" fillId="0" borderId="0" xfId="5" applyFont="1" applyAlignment="1">
      <alignment horizontal="center"/>
    </xf>
    <xf numFmtId="0" fontId="10" fillId="0" borderId="0" xfId="0" applyFont="1" applyAlignment="1" applyProtection="1">
      <alignment horizontal="center" vertical="top"/>
      <protection locked="0"/>
    </xf>
    <xf numFmtId="49" fontId="10" fillId="0" borderId="0" xfId="6" applyNumberFormat="1" applyFont="1" applyAlignment="1">
      <alignment horizontal="center"/>
    </xf>
    <xf numFmtId="4" fontId="10" fillId="0" borderId="0" xfId="6" applyNumberFormat="1" applyFont="1" applyAlignment="1">
      <alignment horizontal="center"/>
    </xf>
    <xf numFmtId="4" fontId="10" fillId="0" borderId="0" xfId="0" applyNumberFormat="1" applyFont="1" applyAlignment="1" applyProtection="1">
      <alignment horizontal="center" wrapText="1" readingOrder="1"/>
      <protection locked="0"/>
    </xf>
    <xf numFmtId="4" fontId="10" fillId="0" borderId="0" xfId="6" applyNumberFormat="1" applyFont="1" applyAlignment="1" applyProtection="1">
      <alignment horizontal="center" wrapText="1"/>
      <protection locked="0"/>
    </xf>
    <xf numFmtId="4" fontId="10" fillId="0" borderId="0" xfId="6" applyNumberFormat="1" applyFont="1" applyAlignment="1" applyProtection="1">
      <alignment horizontal="center"/>
      <protection locked="0"/>
    </xf>
    <xf numFmtId="0" fontId="10" fillId="0" borderId="0" xfId="6" applyFont="1" applyAlignment="1">
      <alignment horizontal="justify" vertical="top"/>
    </xf>
    <xf numFmtId="0" fontId="10" fillId="0" borderId="0" xfId="0" applyFont="1" applyAlignment="1">
      <alignment horizontal="justify" vertical="top" wrapText="1" readingOrder="1"/>
    </xf>
    <xf numFmtId="0" fontId="10" fillId="0" borderId="0" xfId="6" applyFont="1" applyAlignment="1">
      <alignment horizontal="justify" vertical="top" wrapText="1"/>
    </xf>
    <xf numFmtId="0" fontId="10" fillId="0" borderId="0" xfId="6" quotePrefix="1" applyFont="1" applyAlignment="1">
      <alignment horizontal="justify" vertical="top" wrapText="1"/>
    </xf>
    <xf numFmtId="0" fontId="10" fillId="0" borderId="0" xfId="6" applyFont="1" applyAlignment="1" applyProtection="1">
      <alignment horizontal="center" vertical="center"/>
      <protection locked="0"/>
    </xf>
    <xf numFmtId="0" fontId="11" fillId="0" borderId="0" xfId="0" applyFont="1" applyAlignment="1" applyProtection="1">
      <alignment horizontal="justify" vertical="top" wrapText="1"/>
      <protection locked="0"/>
    </xf>
    <xf numFmtId="0" fontId="11" fillId="0" borderId="0" xfId="6" applyFont="1" applyAlignment="1" applyProtection="1">
      <alignment horizontal="center"/>
      <protection locked="0"/>
    </xf>
    <xf numFmtId="0" fontId="10" fillId="0" borderId="0" xfId="6" applyFont="1" applyAlignment="1" applyProtection="1">
      <alignment vertical="center"/>
      <protection locked="0"/>
    </xf>
    <xf numFmtId="49" fontId="11" fillId="0" borderId="0" xfId="0" applyNumberFormat="1" applyFont="1" applyAlignment="1" applyProtection="1">
      <alignment horizontal="left" vertical="top" wrapText="1" readingOrder="1"/>
      <protection locked="0"/>
    </xf>
    <xf numFmtId="0" fontId="10" fillId="0" borderId="0" xfId="0" applyFont="1" applyAlignment="1" applyProtection="1">
      <alignment horizontal="center" vertical="top" wrapText="1" readingOrder="1"/>
      <protection locked="0"/>
    </xf>
    <xf numFmtId="0" fontId="10" fillId="0" borderId="0" xfId="6" applyFont="1" applyAlignment="1" applyProtection="1">
      <alignment horizontal="center"/>
      <protection locked="0"/>
    </xf>
    <xf numFmtId="49" fontId="10" fillId="0" borderId="0" xfId="7" applyNumberFormat="1" applyFont="1" applyAlignment="1">
      <alignment horizontal="justify" vertical="center" wrapText="1"/>
    </xf>
    <xf numFmtId="49" fontId="10" fillId="0" borderId="0" xfId="7" applyNumberFormat="1" applyFont="1" applyAlignment="1">
      <alignment horizontal="center" vertical="center"/>
    </xf>
    <xf numFmtId="2" fontId="10" fillId="0" borderId="0" xfId="7" applyNumberFormat="1" applyFont="1" applyAlignment="1">
      <alignment horizontal="center" vertical="center"/>
    </xf>
    <xf numFmtId="4" fontId="10" fillId="0" borderId="0" xfId="7" applyNumberFormat="1" applyFont="1" applyAlignment="1">
      <alignment horizontal="center" vertical="center"/>
    </xf>
    <xf numFmtId="49" fontId="10" fillId="0" borderId="0" xfId="7" applyNumberFormat="1" applyFont="1" applyAlignment="1">
      <alignment horizontal="justify" vertical="center"/>
    </xf>
    <xf numFmtId="0" fontId="10" fillId="0" borderId="0" xfId="7" applyFont="1" applyAlignment="1">
      <alignment wrapText="1"/>
    </xf>
    <xf numFmtId="49" fontId="11" fillId="0" borderId="0" xfId="7" applyNumberFormat="1" applyFont="1" applyAlignment="1">
      <alignment horizontal="justify" vertical="center" wrapText="1"/>
    </xf>
    <xf numFmtId="49" fontId="9" fillId="0" borderId="0" xfId="0" applyNumberFormat="1" applyFont="1" applyAlignment="1">
      <alignment vertical="top" wrapText="1"/>
    </xf>
    <xf numFmtId="49" fontId="10" fillId="0" borderId="0" xfId="7" applyNumberFormat="1" applyFont="1" applyAlignment="1">
      <alignment horizontal="center"/>
    </xf>
    <xf numFmtId="2" fontId="10" fillId="0" borderId="0" xfId="7" applyNumberFormat="1" applyFont="1" applyAlignment="1">
      <alignment horizontal="center"/>
    </xf>
    <xf numFmtId="4" fontId="10" fillId="0" borderId="0" xfId="7" applyNumberFormat="1" applyFont="1" applyAlignment="1">
      <alignment horizontal="center"/>
    </xf>
    <xf numFmtId="49" fontId="10" fillId="0" borderId="0" xfId="8" applyNumberFormat="1" applyFont="1" applyAlignment="1">
      <alignment horizontal="justify" vertical="top" wrapText="1"/>
    </xf>
    <xf numFmtId="49" fontId="10" fillId="0" borderId="0" xfId="0" applyNumberFormat="1" applyFont="1" applyAlignment="1">
      <alignment horizontal="justify" vertical="top" wrapText="1"/>
    </xf>
    <xf numFmtId="0" fontId="9" fillId="2" borderId="0" xfId="0" applyFont="1" applyFill="1" applyAlignment="1">
      <alignment horizontal="center" vertical="top"/>
    </xf>
    <xf numFmtId="0" fontId="11" fillId="2" borderId="0" xfId="7" applyFont="1" applyFill="1" applyAlignment="1">
      <alignment wrapText="1"/>
    </xf>
    <xf numFmtId="49" fontId="10" fillId="2" borderId="0" xfId="7" applyNumberFormat="1" applyFont="1" applyFill="1" applyAlignment="1">
      <alignment horizontal="center" vertical="center"/>
    </xf>
    <xf numFmtId="2" fontId="10" fillId="2" borderId="0" xfId="7" applyNumberFormat="1" applyFont="1" applyFill="1" applyAlignment="1">
      <alignment horizontal="center" vertical="center"/>
    </xf>
    <xf numFmtId="4" fontId="10" fillId="2" borderId="0" xfId="7" applyNumberFormat="1" applyFont="1" applyFill="1" applyAlignment="1">
      <alignment horizontal="center" vertical="center"/>
    </xf>
    <xf numFmtId="0" fontId="0" fillId="2" borderId="0" xfId="0" applyFill="1"/>
    <xf numFmtId="164" fontId="13" fillId="0" borderId="0" xfId="5" applyFont="1"/>
    <xf numFmtId="164" fontId="10" fillId="0" borderId="0" xfId="5" applyFont="1" applyAlignment="1">
      <alignment horizontal="center" vertical="center"/>
    </xf>
    <xf numFmtId="164" fontId="10" fillId="0" borderId="0" xfId="5" applyFont="1" applyAlignment="1">
      <alignment horizontal="center"/>
    </xf>
    <xf numFmtId="0" fontId="13" fillId="0" borderId="0" xfId="0" applyFont="1" applyAlignment="1">
      <alignment horizontal="center"/>
    </xf>
    <xf numFmtId="164" fontId="13" fillId="0" borderId="0" xfId="5" applyFont="1" applyAlignment="1">
      <alignment horizontal="center"/>
    </xf>
    <xf numFmtId="164" fontId="9" fillId="0" borderId="0" xfId="5" applyFont="1" applyAlignment="1">
      <alignment horizontal="center" vertical="center"/>
    </xf>
    <xf numFmtId="164" fontId="9" fillId="0" borderId="0" xfId="5" applyFont="1" applyAlignment="1">
      <alignment horizontal="center" vertical="center" wrapText="1"/>
    </xf>
    <xf numFmtId="165" fontId="10" fillId="0" borderId="0" xfId="6" applyNumberFormat="1" applyFont="1" applyAlignment="1" applyProtection="1">
      <alignment horizontal="center" wrapText="1"/>
      <protection locked="0"/>
    </xf>
    <xf numFmtId="164" fontId="10" fillId="2" borderId="0" xfId="5" applyFont="1" applyFill="1" applyBorder="1" applyAlignment="1">
      <alignment horizontal="center" vertical="center"/>
    </xf>
    <xf numFmtId="164" fontId="9" fillId="0" borderId="0" xfId="0" applyNumberFormat="1" applyFont="1"/>
    <xf numFmtId="0" fontId="9" fillId="0" borderId="0" xfId="0" applyFont="1" applyAlignment="1">
      <alignment horizontal="left" vertical="top"/>
    </xf>
    <xf numFmtId="0" fontId="0" fillId="0" borderId="0" xfId="0" applyAlignment="1">
      <alignment horizontal="center" wrapText="1"/>
    </xf>
  </cellXfs>
  <cellStyles count="9">
    <cellStyle name="Normal 13" xfId="7" xr:uid="{00000000-0005-0000-0000-000000000000}"/>
    <cellStyle name="Normal 2 2" xfId="6" xr:uid="{00000000-0005-0000-0000-000001000000}"/>
    <cellStyle name="Normal 3" xfId="8" xr:uid="{00000000-0005-0000-0000-000002000000}"/>
    <cellStyle name="Normalno" xfId="0" builtinId="0"/>
    <cellStyle name="Normalno 15" xfId="4" xr:uid="{00000000-0005-0000-0000-000004000000}"/>
    <cellStyle name="Normalno 2" xfId="2" xr:uid="{00000000-0005-0000-0000-000005000000}"/>
    <cellStyle name="Postotak" xfId="1" builtinId="5"/>
    <cellStyle name="Postotak 2" xfId="3" xr:uid="{00000000-0005-0000-0000-000007000000}"/>
    <cellStyle name="Zarez"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6"/>
  <sheetViews>
    <sheetView tabSelected="1" workbookViewId="0">
      <selection activeCell="K10" sqref="K10"/>
    </sheetView>
  </sheetViews>
  <sheetFormatPr defaultRowHeight="15" x14ac:dyDescent="0.25"/>
  <cols>
    <col min="1" max="1" width="6.140625" style="10" customWidth="1"/>
    <col min="2" max="2" width="42.28515625" style="7" customWidth="1"/>
    <col min="3" max="3" width="7.140625" style="22" bestFit="1" customWidth="1"/>
    <col min="4" max="4" width="14.5703125" style="44" customWidth="1"/>
    <col min="5" max="5" width="11.28515625" style="43" bestFit="1" customWidth="1"/>
    <col min="6" max="6" width="13.7109375" style="43" bestFit="1" customWidth="1"/>
  </cols>
  <sheetData>
    <row r="1" spans="1:6" x14ac:dyDescent="0.25">
      <c r="A1" s="91" t="s">
        <v>123</v>
      </c>
      <c r="B1" s="91"/>
    </row>
    <row r="2" spans="1:6" ht="18" x14ac:dyDescent="0.25">
      <c r="B2" s="42" t="s">
        <v>52</v>
      </c>
    </row>
    <row r="4" spans="1:6" ht="47.25" customHeight="1" x14ac:dyDescent="0.25">
      <c r="A4" s="19" t="s">
        <v>19</v>
      </c>
      <c r="B4" s="21" t="s">
        <v>12</v>
      </c>
      <c r="D4" s="86" t="s">
        <v>121</v>
      </c>
      <c r="E4" s="87" t="s">
        <v>124</v>
      </c>
      <c r="F4" s="86" t="s">
        <v>125</v>
      </c>
    </row>
    <row r="6" spans="1:6" ht="85.9" customHeight="1" x14ac:dyDescent="0.25">
      <c r="A6" s="10" t="s">
        <v>13</v>
      </c>
      <c r="B6" s="18" t="s">
        <v>43</v>
      </c>
      <c r="C6" s="2" t="s">
        <v>0</v>
      </c>
      <c r="D6" s="44">
        <v>40</v>
      </c>
      <c r="F6" s="43">
        <f>D6*E6</f>
        <v>0</v>
      </c>
    </row>
    <row r="7" spans="1:6" s="5" customFormat="1" x14ac:dyDescent="0.25">
      <c r="A7" s="12"/>
      <c r="B7" s="8"/>
      <c r="C7" s="23"/>
      <c r="D7" s="44"/>
      <c r="E7" s="43"/>
      <c r="F7" s="43"/>
    </row>
    <row r="8" spans="1:6" s="5" customFormat="1" ht="50.25" customHeight="1" x14ac:dyDescent="0.25">
      <c r="A8" s="10" t="s">
        <v>14</v>
      </c>
      <c r="B8" s="6" t="s">
        <v>53</v>
      </c>
      <c r="C8" s="24" t="s">
        <v>38</v>
      </c>
      <c r="D8" s="44">
        <v>52</v>
      </c>
      <c r="E8" s="43"/>
      <c r="F8" s="43">
        <f>D8*E8</f>
        <v>0</v>
      </c>
    </row>
    <row r="10" spans="1:6" ht="102" customHeight="1" x14ac:dyDescent="0.25">
      <c r="A10" s="11" t="s">
        <v>15</v>
      </c>
      <c r="B10" s="15" t="s">
        <v>134</v>
      </c>
      <c r="C10" s="24" t="s">
        <v>0</v>
      </c>
      <c r="D10" s="44">
        <v>65</v>
      </c>
      <c r="F10" s="43">
        <f>D10*E10</f>
        <v>0</v>
      </c>
    </row>
    <row r="12" spans="1:6" x14ac:dyDescent="0.25">
      <c r="B12" s="21" t="s">
        <v>122</v>
      </c>
      <c r="F12" s="43">
        <f>SUM(F6:F11)</f>
        <v>0</v>
      </c>
    </row>
    <row r="14" spans="1:6" x14ac:dyDescent="0.25">
      <c r="A14" s="19" t="s">
        <v>18</v>
      </c>
      <c r="B14" s="21" t="s">
        <v>16</v>
      </c>
    </row>
    <row r="16" spans="1:6" x14ac:dyDescent="0.25">
      <c r="A16" s="20" t="s">
        <v>13</v>
      </c>
      <c r="B16" s="21" t="s">
        <v>17</v>
      </c>
    </row>
    <row r="18" spans="1:6" ht="114" x14ac:dyDescent="0.25">
      <c r="A18" s="10" t="s">
        <v>13</v>
      </c>
      <c r="B18" s="15" t="s">
        <v>42</v>
      </c>
      <c r="C18" s="3"/>
    </row>
    <row r="19" spans="1:6" ht="17.25" x14ac:dyDescent="0.25">
      <c r="B19" s="15" t="s">
        <v>9</v>
      </c>
      <c r="C19" s="25" t="s">
        <v>47</v>
      </c>
      <c r="D19" s="44">
        <v>57</v>
      </c>
      <c r="F19" s="43">
        <f>D19*E19</f>
        <v>0</v>
      </c>
    </row>
    <row r="20" spans="1:6" x14ac:dyDescent="0.25">
      <c r="B20" s="15" t="s">
        <v>10</v>
      </c>
      <c r="C20" s="25" t="s">
        <v>11</v>
      </c>
      <c r="D20" s="44">
        <v>52</v>
      </c>
      <c r="F20" s="43">
        <f>D20*E20</f>
        <v>0</v>
      </c>
    </row>
    <row r="21" spans="1:6" x14ac:dyDescent="0.25">
      <c r="B21" s="14"/>
    </row>
    <row r="22" spans="1:6" ht="324" customHeight="1" x14ac:dyDescent="0.25">
      <c r="A22" s="10" t="s">
        <v>14</v>
      </c>
      <c r="B22" s="15" t="s">
        <v>41</v>
      </c>
      <c r="C22" s="25" t="s">
        <v>47</v>
      </c>
      <c r="D22" s="44">
        <v>25</v>
      </c>
      <c r="F22" s="43">
        <f>D22*E22</f>
        <v>0</v>
      </c>
    </row>
    <row r="23" spans="1:6" ht="15" customHeight="1" x14ac:dyDescent="0.25">
      <c r="B23" s="15"/>
      <c r="C23" s="25"/>
    </row>
    <row r="24" spans="1:6" x14ac:dyDescent="0.25">
      <c r="B24" s="17" t="s">
        <v>21</v>
      </c>
      <c r="C24" s="3"/>
      <c r="F24" s="43">
        <f>SUM(F19:F23)</f>
        <v>0</v>
      </c>
    </row>
    <row r="25" spans="1:6" x14ac:dyDescent="0.25">
      <c r="B25" s="15"/>
      <c r="C25" s="3"/>
    </row>
    <row r="26" spans="1:6" x14ac:dyDescent="0.25">
      <c r="A26" s="19" t="s">
        <v>14</v>
      </c>
      <c r="B26" s="17" t="s">
        <v>20</v>
      </c>
      <c r="C26" s="3"/>
    </row>
    <row r="27" spans="1:6" x14ac:dyDescent="0.25">
      <c r="B27" s="1"/>
    </row>
    <row r="28" spans="1:6" ht="154.9" customHeight="1" x14ac:dyDescent="0.25">
      <c r="A28" s="10" t="s">
        <v>13</v>
      </c>
      <c r="B28" s="17" t="s">
        <v>40</v>
      </c>
    </row>
    <row r="29" spans="1:6" x14ac:dyDescent="0.25">
      <c r="B29" s="15" t="s">
        <v>39</v>
      </c>
      <c r="C29" s="22" t="s">
        <v>8</v>
      </c>
      <c r="D29" s="44">
        <v>1</v>
      </c>
      <c r="F29" s="43">
        <f>D29*E29</f>
        <v>0</v>
      </c>
    </row>
    <row r="30" spans="1:6" x14ac:dyDescent="0.25">
      <c r="B30" s="17"/>
    </row>
    <row r="31" spans="1:6" ht="228" customHeight="1" x14ac:dyDescent="0.25">
      <c r="A31" s="10" t="s">
        <v>14</v>
      </c>
      <c r="B31" s="17" t="s">
        <v>44</v>
      </c>
    </row>
    <row r="32" spans="1:6" x14ac:dyDescent="0.25">
      <c r="B32" s="15" t="s">
        <v>45</v>
      </c>
      <c r="C32" s="22" t="s">
        <v>8</v>
      </c>
      <c r="D32" s="44">
        <v>1</v>
      </c>
      <c r="F32" s="43">
        <f>D32*E32</f>
        <v>0</v>
      </c>
    </row>
    <row r="33" spans="1:6" x14ac:dyDescent="0.25">
      <c r="B33" s="4"/>
    </row>
    <row r="34" spans="1:6" x14ac:dyDescent="0.25">
      <c r="B34" s="17" t="s">
        <v>21</v>
      </c>
      <c r="F34" s="43">
        <f>SUM(F29:F33)</f>
        <v>0</v>
      </c>
    </row>
    <row r="35" spans="1:6" x14ac:dyDescent="0.25">
      <c r="B35" s="4"/>
    </row>
    <row r="36" spans="1:6" x14ac:dyDescent="0.25">
      <c r="A36" s="19" t="s">
        <v>15</v>
      </c>
      <c r="B36" s="17" t="s">
        <v>23</v>
      </c>
    </row>
    <row r="38" spans="1:6" ht="90.75" customHeight="1" x14ac:dyDescent="0.25">
      <c r="A38" s="10" t="s">
        <v>13</v>
      </c>
      <c r="B38" s="15" t="s">
        <v>54</v>
      </c>
      <c r="C38" s="25" t="s">
        <v>47</v>
      </c>
      <c r="D38" s="44">
        <v>170</v>
      </c>
      <c r="F38" s="43">
        <f>D38*E38</f>
        <v>0</v>
      </c>
    </row>
    <row r="39" spans="1:6" x14ac:dyDescent="0.25">
      <c r="B39" s="16"/>
    </row>
    <row r="40" spans="1:6" x14ac:dyDescent="0.25">
      <c r="B40" s="1"/>
    </row>
    <row r="41" spans="1:6" ht="147.75" customHeight="1" x14ac:dyDescent="0.25">
      <c r="A41" s="10" t="s">
        <v>14</v>
      </c>
      <c r="B41" s="15" t="s">
        <v>46</v>
      </c>
      <c r="C41" s="25" t="s">
        <v>47</v>
      </c>
      <c r="D41" s="44">
        <v>170</v>
      </c>
      <c r="F41" s="43">
        <f>D41*E41</f>
        <v>0</v>
      </c>
    </row>
    <row r="42" spans="1:6" x14ac:dyDescent="0.25">
      <c r="B42" s="15"/>
      <c r="C42" s="25"/>
    </row>
    <row r="43" spans="1:6" x14ac:dyDescent="0.25">
      <c r="B43" s="17" t="s">
        <v>21</v>
      </c>
      <c r="C43" s="25"/>
      <c r="F43" s="43">
        <f>SUM(F38:F42)</f>
        <v>0</v>
      </c>
    </row>
    <row r="44" spans="1:6" x14ac:dyDescent="0.25">
      <c r="B44" s="9"/>
    </row>
    <row r="45" spans="1:6" x14ac:dyDescent="0.25">
      <c r="A45" s="19" t="s">
        <v>22</v>
      </c>
      <c r="B45" s="21" t="s">
        <v>25</v>
      </c>
    </row>
    <row r="47" spans="1:6" ht="128.25" x14ac:dyDescent="0.25">
      <c r="A47" s="10" t="s">
        <v>13</v>
      </c>
      <c r="B47" s="13" t="s">
        <v>135</v>
      </c>
    </row>
    <row r="48" spans="1:6" ht="33.75" customHeight="1" x14ac:dyDescent="0.25">
      <c r="B48" s="14" t="s">
        <v>136</v>
      </c>
      <c r="C48" s="24" t="s">
        <v>0</v>
      </c>
      <c r="D48" s="44">
        <v>4.0999999999999996</v>
      </c>
      <c r="F48" s="43">
        <f>D48*E48</f>
        <v>0</v>
      </c>
    </row>
    <row r="50" spans="1:6" ht="114" x14ac:dyDescent="0.25">
      <c r="A50" s="10" t="s">
        <v>14</v>
      </c>
      <c r="B50" s="13" t="s">
        <v>137</v>
      </c>
      <c r="C50" s="24" t="s">
        <v>0</v>
      </c>
      <c r="D50" s="44">
        <v>56</v>
      </c>
      <c r="F50" s="43">
        <f>D50*E50</f>
        <v>0</v>
      </c>
    </row>
    <row r="51" spans="1:6" ht="15.75" x14ac:dyDescent="0.25">
      <c r="B51" s="13"/>
      <c r="C51" s="24"/>
    </row>
    <row r="52" spans="1:6" ht="15.75" x14ac:dyDescent="0.25">
      <c r="B52" s="26" t="s">
        <v>21</v>
      </c>
      <c r="C52" s="24"/>
      <c r="F52" s="43">
        <f>SUM(F48:F51)</f>
        <v>0</v>
      </c>
    </row>
    <row r="53" spans="1:6" x14ac:dyDescent="0.25">
      <c r="B53" s="9"/>
    </row>
    <row r="54" spans="1:6" x14ac:dyDescent="0.25">
      <c r="A54" s="19" t="s">
        <v>26</v>
      </c>
      <c r="B54" s="21" t="s">
        <v>27</v>
      </c>
    </row>
    <row r="56" spans="1:6" x14ac:dyDescent="0.25">
      <c r="A56" s="19" t="s">
        <v>13</v>
      </c>
      <c r="B56" s="21" t="s">
        <v>28</v>
      </c>
    </row>
    <row r="58" spans="1:6" ht="222.75" customHeight="1" x14ac:dyDescent="0.25">
      <c r="A58" s="10" t="s">
        <v>13</v>
      </c>
      <c r="B58" s="27" t="s">
        <v>138</v>
      </c>
    </row>
    <row r="59" spans="1:6" x14ac:dyDescent="0.25">
      <c r="B59" s="28" t="s">
        <v>1</v>
      </c>
      <c r="C59" s="25" t="s">
        <v>11</v>
      </c>
      <c r="D59" s="44">
        <v>15</v>
      </c>
      <c r="F59" s="43">
        <f>D59*E59</f>
        <v>0</v>
      </c>
    </row>
    <row r="61" spans="1:6" ht="146.25" customHeight="1" x14ac:dyDescent="0.25">
      <c r="A61" s="10" t="s">
        <v>14</v>
      </c>
      <c r="B61" s="27" t="s">
        <v>48</v>
      </c>
    </row>
    <row r="62" spans="1:6" x14ac:dyDescent="0.25">
      <c r="B62" s="27" t="s">
        <v>2</v>
      </c>
      <c r="C62" s="25" t="s">
        <v>11</v>
      </c>
      <c r="D62" s="44">
        <v>15</v>
      </c>
      <c r="F62" s="43">
        <f t="shared" ref="F62:F96" si="0">D62*E62</f>
        <v>0</v>
      </c>
    </row>
    <row r="64" spans="1:6" ht="100.5" x14ac:dyDescent="0.25">
      <c r="A64" s="10" t="s">
        <v>15</v>
      </c>
      <c r="B64" s="27" t="s">
        <v>49</v>
      </c>
    </row>
    <row r="65" spans="1:6" x14ac:dyDescent="0.25">
      <c r="B65" s="28" t="s">
        <v>1</v>
      </c>
      <c r="C65" s="22" t="s">
        <v>8</v>
      </c>
      <c r="D65" s="44">
        <v>5</v>
      </c>
      <c r="F65" s="43">
        <f t="shared" si="0"/>
        <v>0</v>
      </c>
    </row>
    <row r="67" spans="1:6" ht="43.15" customHeight="1" x14ac:dyDescent="0.25">
      <c r="A67" s="10" t="s">
        <v>22</v>
      </c>
      <c r="B67" s="27" t="s">
        <v>50</v>
      </c>
    </row>
    <row r="68" spans="1:6" x14ac:dyDescent="0.25">
      <c r="B68" s="28" t="s">
        <v>1</v>
      </c>
      <c r="C68" s="22" t="s">
        <v>8</v>
      </c>
      <c r="D68" s="44">
        <v>1</v>
      </c>
      <c r="F68" s="43">
        <f t="shared" si="0"/>
        <v>0</v>
      </c>
    </row>
    <row r="70" spans="1:6" ht="265.5" customHeight="1" x14ac:dyDescent="0.25">
      <c r="A70" s="10" t="s">
        <v>24</v>
      </c>
      <c r="B70" s="27" t="s">
        <v>139</v>
      </c>
    </row>
    <row r="71" spans="1:6" x14ac:dyDescent="0.25">
      <c r="B71" s="29" t="s">
        <v>3</v>
      </c>
      <c r="C71" s="25" t="s">
        <v>11</v>
      </c>
      <c r="D71" s="44">
        <v>5</v>
      </c>
      <c r="F71" s="43">
        <f t="shared" si="0"/>
        <v>0</v>
      </c>
    </row>
    <row r="72" spans="1:6" x14ac:dyDescent="0.25">
      <c r="B72" s="29" t="s">
        <v>4</v>
      </c>
      <c r="C72" s="25" t="s">
        <v>11</v>
      </c>
      <c r="D72" s="44">
        <v>5</v>
      </c>
      <c r="F72" s="43">
        <f t="shared" si="0"/>
        <v>0</v>
      </c>
    </row>
    <row r="74" spans="1:6" ht="238.5" customHeight="1" x14ac:dyDescent="0.25">
      <c r="A74" s="10" t="s">
        <v>29</v>
      </c>
      <c r="B74" s="27" t="s">
        <v>140</v>
      </c>
      <c r="C74" s="22" t="s">
        <v>8</v>
      </c>
      <c r="D74" s="44">
        <v>1</v>
      </c>
      <c r="F74" s="43">
        <f t="shared" si="0"/>
        <v>0</v>
      </c>
    </row>
    <row r="76" spans="1:6" ht="30.6" customHeight="1" x14ac:dyDescent="0.25">
      <c r="A76" s="10" t="s">
        <v>30</v>
      </c>
      <c r="B76" s="30" t="s">
        <v>51</v>
      </c>
      <c r="C76" s="31"/>
    </row>
    <row r="77" spans="1:6" ht="18" customHeight="1" x14ac:dyDescent="0.25">
      <c r="B77" s="32" t="s">
        <v>141</v>
      </c>
      <c r="C77" s="33" t="s">
        <v>5</v>
      </c>
      <c r="D77" s="44">
        <v>2</v>
      </c>
      <c r="F77" s="43">
        <f t="shared" si="0"/>
        <v>0</v>
      </c>
    </row>
    <row r="78" spans="1:6" x14ac:dyDescent="0.25">
      <c r="F78" s="43">
        <f t="shared" si="0"/>
        <v>0</v>
      </c>
    </row>
    <row r="79" spans="1:6" ht="67.5" customHeight="1" x14ac:dyDescent="0.25">
      <c r="A79" s="10" t="s">
        <v>31</v>
      </c>
      <c r="B79" s="34" t="s">
        <v>148</v>
      </c>
      <c r="C79" s="31" t="s">
        <v>5</v>
      </c>
      <c r="D79" s="44">
        <v>2</v>
      </c>
      <c r="F79" s="43">
        <f t="shared" si="0"/>
        <v>0</v>
      </c>
    </row>
    <row r="80" spans="1:6" x14ac:dyDescent="0.25">
      <c r="B80" s="41"/>
      <c r="C80" s="31"/>
    </row>
    <row r="81" spans="1:6" ht="33" customHeight="1" x14ac:dyDescent="0.25">
      <c r="A81" s="10" t="s">
        <v>32</v>
      </c>
      <c r="B81" s="35" t="s">
        <v>142</v>
      </c>
      <c r="C81" s="31" t="s">
        <v>5</v>
      </c>
      <c r="D81" s="44">
        <v>2</v>
      </c>
      <c r="F81" s="43">
        <f t="shared" si="0"/>
        <v>0</v>
      </c>
    </row>
    <row r="82" spans="1:6" x14ac:dyDescent="0.25">
      <c r="B82" s="41"/>
    </row>
    <row r="83" spans="1:6" ht="18" customHeight="1" x14ac:dyDescent="0.25">
      <c r="A83" s="10" t="s">
        <v>33</v>
      </c>
      <c r="B83" s="36" t="s">
        <v>143</v>
      </c>
      <c r="C83" s="31"/>
    </row>
    <row r="84" spans="1:6" x14ac:dyDescent="0.25">
      <c r="B84" s="37"/>
      <c r="C84" s="31" t="s">
        <v>5</v>
      </c>
      <c r="D84" s="44">
        <v>2</v>
      </c>
      <c r="F84" s="43">
        <f t="shared" si="0"/>
        <v>0</v>
      </c>
    </row>
    <row r="85" spans="1:6" x14ac:dyDescent="0.25">
      <c r="B85" s="37"/>
      <c r="C85" s="31"/>
    </row>
    <row r="86" spans="1:6" ht="42.75" x14ac:dyDescent="0.25">
      <c r="A86" s="10" t="s">
        <v>34</v>
      </c>
      <c r="B86" s="38" t="s">
        <v>6</v>
      </c>
      <c r="C86" s="31" t="s">
        <v>5</v>
      </c>
    </row>
    <row r="87" spans="1:6" x14ac:dyDescent="0.25">
      <c r="B87" s="38"/>
      <c r="C87" s="31"/>
      <c r="D87" s="44">
        <v>2</v>
      </c>
      <c r="F87" s="43">
        <f t="shared" si="0"/>
        <v>0</v>
      </c>
    </row>
    <row r="88" spans="1:6" ht="28.5" x14ac:dyDescent="0.25">
      <c r="A88" s="10" t="s">
        <v>35</v>
      </c>
      <c r="B88" s="38" t="s">
        <v>7</v>
      </c>
      <c r="C88" s="31" t="s">
        <v>5</v>
      </c>
    </row>
    <row r="89" spans="1:6" x14ac:dyDescent="0.25">
      <c r="D89" s="44">
        <v>1</v>
      </c>
    </row>
    <row r="90" spans="1:6" ht="46.15" customHeight="1" x14ac:dyDescent="0.25">
      <c r="A90" s="10">
        <v>13</v>
      </c>
      <c r="B90" s="37" t="s">
        <v>147</v>
      </c>
      <c r="C90" s="31" t="s">
        <v>5</v>
      </c>
      <c r="D90" s="44">
        <v>1</v>
      </c>
      <c r="F90" s="43">
        <f t="shared" si="0"/>
        <v>0</v>
      </c>
    </row>
    <row r="91" spans="1:6" x14ac:dyDescent="0.25">
      <c r="B91" s="37"/>
      <c r="C91" s="31"/>
    </row>
    <row r="92" spans="1:6" ht="236.25" customHeight="1" x14ac:dyDescent="0.25">
      <c r="A92" s="10">
        <v>14</v>
      </c>
      <c r="B92" s="39" t="s">
        <v>144</v>
      </c>
      <c r="C92" s="31" t="s">
        <v>5</v>
      </c>
      <c r="D92" s="44">
        <v>1</v>
      </c>
      <c r="F92" s="43">
        <f t="shared" si="0"/>
        <v>0</v>
      </c>
    </row>
    <row r="93" spans="1:6" x14ac:dyDescent="0.25">
      <c r="C93" s="31"/>
    </row>
    <row r="94" spans="1:6" ht="21" customHeight="1" x14ac:dyDescent="0.25">
      <c r="A94" s="10" t="s">
        <v>36</v>
      </c>
      <c r="B94" s="40" t="s">
        <v>145</v>
      </c>
      <c r="C94" s="31" t="s">
        <v>8</v>
      </c>
      <c r="D94" s="44">
        <v>1</v>
      </c>
      <c r="F94" s="43">
        <f t="shared" si="0"/>
        <v>0</v>
      </c>
    </row>
    <row r="95" spans="1:6" x14ac:dyDescent="0.25">
      <c r="B95" s="34"/>
      <c r="C95" s="33"/>
    </row>
    <row r="96" spans="1:6" ht="18" customHeight="1" x14ac:dyDescent="0.25">
      <c r="A96" s="10" t="s">
        <v>37</v>
      </c>
      <c r="B96" s="27" t="s">
        <v>146</v>
      </c>
      <c r="C96" s="33" t="s">
        <v>8</v>
      </c>
      <c r="D96" s="44">
        <v>1</v>
      </c>
      <c r="F96" s="43">
        <f t="shared" si="0"/>
        <v>0</v>
      </c>
    </row>
    <row r="97" spans="1:6" x14ac:dyDescent="0.25">
      <c r="B97" s="27"/>
      <c r="C97" s="33"/>
    </row>
    <row r="98" spans="1:6" ht="51" customHeight="1" x14ac:dyDescent="0.25">
      <c r="A98" s="10" t="s">
        <v>120</v>
      </c>
      <c r="B98" s="53" t="s">
        <v>126</v>
      </c>
      <c r="C98" s="33" t="s">
        <v>8</v>
      </c>
      <c r="D98" s="44">
        <v>1</v>
      </c>
      <c r="F98" s="43">
        <f>D98*E98</f>
        <v>0</v>
      </c>
    </row>
    <row r="99" spans="1:6" x14ac:dyDescent="0.25">
      <c r="B99" s="27"/>
    </row>
    <row r="100" spans="1:6" x14ac:dyDescent="0.25">
      <c r="B100" s="21" t="s">
        <v>21</v>
      </c>
      <c r="F100" s="43">
        <f>SUM(F59:F99)</f>
        <v>0</v>
      </c>
    </row>
    <row r="102" spans="1:6" x14ac:dyDescent="0.25">
      <c r="A102" s="19" t="s">
        <v>14</v>
      </c>
      <c r="B102" s="21" t="s">
        <v>66</v>
      </c>
    </row>
    <row r="104" spans="1:6" ht="354.75" customHeight="1" x14ac:dyDescent="0.25">
      <c r="A104" s="45" t="s">
        <v>13</v>
      </c>
      <c r="B104" s="15" t="s">
        <v>55</v>
      </c>
      <c r="C104" s="46"/>
      <c r="D104" s="47"/>
      <c r="E104" s="48"/>
      <c r="F104" s="49"/>
    </row>
    <row r="105" spans="1:6" x14ac:dyDescent="0.25">
      <c r="A105" s="45" t="str">
        <f>IF(ISBLANK($H105)&lt;&gt;TRUE,COUNTA($H$14:$H105)&amp;".","  ")</f>
        <v xml:space="preserve">  </v>
      </c>
      <c r="B105" s="15" t="s">
        <v>56</v>
      </c>
      <c r="C105" s="46" t="s">
        <v>5</v>
      </c>
      <c r="D105" s="47">
        <v>1</v>
      </c>
      <c r="E105" s="50"/>
      <c r="F105" s="50">
        <f>D105*E105</f>
        <v>0</v>
      </c>
    </row>
    <row r="106" spans="1:6" x14ac:dyDescent="0.25">
      <c r="A106" s="45" t="str">
        <f>IF(ISBLANK($H106)&lt;&gt;TRUE,COUNTA($H$14:$H106)&amp;".","  ")</f>
        <v xml:space="preserve">  </v>
      </c>
      <c r="B106" s="51"/>
      <c r="C106" s="46"/>
      <c r="D106" s="47"/>
      <c r="E106" s="48"/>
      <c r="F106" s="49"/>
    </row>
    <row r="107" spans="1:6" ht="28.5" x14ac:dyDescent="0.25">
      <c r="A107" s="45" t="s">
        <v>14</v>
      </c>
      <c r="B107" s="52" t="s">
        <v>57</v>
      </c>
      <c r="C107" s="46" t="s">
        <v>5</v>
      </c>
      <c r="D107" s="47">
        <v>1</v>
      </c>
      <c r="E107" s="50"/>
      <c r="F107" s="50">
        <f>D107*E107</f>
        <v>0</v>
      </c>
    </row>
    <row r="108" spans="1:6" x14ac:dyDescent="0.25">
      <c r="A108" s="45" t="str">
        <f>IF(ISBLANK($H108)&lt;&gt;TRUE,COUNTA($H$14:$H108)&amp;".","  ")</f>
        <v xml:space="preserve">  </v>
      </c>
      <c r="B108" s="15"/>
      <c r="C108" s="46"/>
      <c r="D108" s="47"/>
      <c r="E108" s="48"/>
      <c r="F108" s="49"/>
    </row>
    <row r="109" spans="1:6" ht="327.75" x14ac:dyDescent="0.25">
      <c r="A109" s="45" t="s">
        <v>15</v>
      </c>
      <c r="B109" s="53" t="s">
        <v>58</v>
      </c>
      <c r="C109" s="46"/>
      <c r="D109" s="47"/>
      <c r="E109" s="48"/>
      <c r="F109" s="49"/>
    </row>
    <row r="110" spans="1:6" x14ac:dyDescent="0.25">
      <c r="A110" s="45" t="str">
        <f>IF(ISBLANK($H110)&lt;&gt;TRUE,COUNTA($H$14:$H110)&amp;".","  ")</f>
        <v xml:space="preserve">  </v>
      </c>
      <c r="B110" s="54" t="s">
        <v>59</v>
      </c>
      <c r="C110" s="46" t="s">
        <v>60</v>
      </c>
      <c r="D110" s="47">
        <v>2</v>
      </c>
      <c r="E110" s="50"/>
      <c r="F110" s="50">
        <f>D110*E110</f>
        <v>0</v>
      </c>
    </row>
    <row r="111" spans="1:6" x14ac:dyDescent="0.25">
      <c r="A111" s="45" t="str">
        <f>IF(ISBLANK($H111)&lt;&gt;TRUE,COUNTA($H$14:$H111)&amp;".","  ")</f>
        <v xml:space="preserve">  </v>
      </c>
      <c r="B111" s="54" t="s">
        <v>61</v>
      </c>
      <c r="C111" s="46" t="s">
        <v>60</v>
      </c>
      <c r="D111" s="47">
        <v>2</v>
      </c>
      <c r="E111" s="50"/>
      <c r="F111" s="50">
        <f>D111*E111</f>
        <v>0</v>
      </c>
    </row>
    <row r="112" spans="1:6" x14ac:dyDescent="0.25">
      <c r="A112" s="45" t="str">
        <f>IF(ISBLANK($H112)&lt;&gt;TRUE,COUNTA($H$14:$H112)&amp;".","  ")</f>
        <v xml:space="preserve">  </v>
      </c>
      <c r="B112" s="53"/>
      <c r="C112" s="46"/>
      <c r="D112" s="47"/>
      <c r="E112" s="48"/>
      <c r="F112" s="49"/>
    </row>
    <row r="113" spans="1:6" ht="157.9" customHeight="1" x14ac:dyDescent="0.25">
      <c r="A113" s="45" t="s">
        <v>22</v>
      </c>
      <c r="B113" s="53" t="s">
        <v>65</v>
      </c>
      <c r="C113" s="46" t="s">
        <v>60</v>
      </c>
      <c r="D113" s="47">
        <v>10</v>
      </c>
      <c r="E113" s="50"/>
      <c r="F113" s="50">
        <f>D113*E113</f>
        <v>0</v>
      </c>
    </row>
    <row r="114" spans="1:6" x14ac:dyDescent="0.25">
      <c r="A114" s="45" t="str">
        <f>IF(ISBLANK($H114)&lt;&gt;TRUE,COUNTA($H$14:$H114)&amp;".","  ")</f>
        <v xml:space="preserve">  </v>
      </c>
      <c r="B114" s="53"/>
      <c r="C114" s="46"/>
      <c r="D114" s="47"/>
      <c r="E114" s="48"/>
      <c r="F114" s="49"/>
    </row>
    <row r="115" spans="1:6" ht="72" customHeight="1" x14ac:dyDescent="0.25">
      <c r="A115" s="45" t="s">
        <v>24</v>
      </c>
      <c r="B115" s="53" t="s">
        <v>62</v>
      </c>
      <c r="C115" s="46" t="s">
        <v>60</v>
      </c>
      <c r="D115" s="47">
        <v>1</v>
      </c>
      <c r="E115" s="50"/>
      <c r="F115" s="50">
        <f>D115*E115</f>
        <v>0</v>
      </c>
    </row>
    <row r="116" spans="1:6" x14ac:dyDescent="0.25">
      <c r="A116" s="45" t="str">
        <f>IF(ISBLANK($H116)&lt;&gt;TRUE,COUNTA($H$14:$H116)&amp;".","  ")</f>
        <v xml:space="preserve">  </v>
      </c>
      <c r="B116" s="53"/>
      <c r="C116" s="46"/>
      <c r="D116" s="47"/>
      <c r="E116" s="48"/>
      <c r="F116" s="49"/>
    </row>
    <row r="117" spans="1:6" ht="42.75" x14ac:dyDescent="0.25">
      <c r="A117" s="45" t="s">
        <v>29</v>
      </c>
      <c r="B117" s="53" t="s">
        <v>63</v>
      </c>
      <c r="C117" s="46" t="s">
        <v>5</v>
      </c>
      <c r="D117" s="47">
        <v>1</v>
      </c>
      <c r="E117" s="50"/>
      <c r="F117" s="50">
        <f>D117*E117</f>
        <v>0</v>
      </c>
    </row>
    <row r="118" spans="1:6" x14ac:dyDescent="0.25">
      <c r="A118" s="45" t="str">
        <f>IF(ISBLANK($H118)&lt;&gt;TRUE,COUNTA($H$14:$H118)&amp;".","  ")</f>
        <v xml:space="preserve">  </v>
      </c>
      <c r="B118" s="53"/>
      <c r="C118" s="46"/>
      <c r="D118" s="47"/>
      <c r="E118" s="48"/>
      <c r="F118" s="49"/>
    </row>
    <row r="119" spans="1:6" ht="105.75" customHeight="1" x14ac:dyDescent="0.25">
      <c r="A119" s="45" t="s">
        <v>30</v>
      </c>
      <c r="B119" s="53" t="s">
        <v>64</v>
      </c>
      <c r="C119" s="46" t="s">
        <v>5</v>
      </c>
      <c r="D119" s="47">
        <v>1</v>
      </c>
      <c r="E119" s="50"/>
      <c r="F119" s="50">
        <f>D119*E119</f>
        <v>0</v>
      </c>
    </row>
    <row r="120" spans="1:6" x14ac:dyDescent="0.25">
      <c r="A120" s="45"/>
      <c r="B120" s="53"/>
      <c r="C120" s="46"/>
      <c r="D120" s="47"/>
      <c r="E120" s="50"/>
      <c r="F120" s="50"/>
    </row>
    <row r="121" spans="1:6" x14ac:dyDescent="0.25">
      <c r="A121" s="60"/>
      <c r="B121" s="56" t="s">
        <v>21</v>
      </c>
      <c r="C121" s="61"/>
      <c r="D121" s="49"/>
      <c r="E121" s="49"/>
      <c r="F121" s="49">
        <f>SUM(F104:F120)</f>
        <v>0</v>
      </c>
    </row>
    <row r="122" spans="1:6" x14ac:dyDescent="0.25">
      <c r="A122" s="55"/>
      <c r="B122" s="56" t="str">
        <f>IF(ISBLANK($H122)&lt;&gt;TRUE,$C$13,"  ")</f>
        <v xml:space="preserve">  </v>
      </c>
      <c r="C122" s="57"/>
      <c r="D122" s="58"/>
      <c r="E122" s="59"/>
      <c r="F122" s="88"/>
    </row>
    <row r="123" spans="1:6" x14ac:dyDescent="0.25">
      <c r="A123" s="19" t="s">
        <v>15</v>
      </c>
      <c r="B123" s="21" t="s">
        <v>67</v>
      </c>
    </row>
    <row r="125" spans="1:6" x14ac:dyDescent="0.25">
      <c r="A125" s="10" t="s">
        <v>13</v>
      </c>
      <c r="B125" s="62" t="s">
        <v>68</v>
      </c>
      <c r="C125" s="63"/>
      <c r="D125" s="64"/>
      <c r="E125" s="65"/>
      <c r="F125" s="82"/>
    </row>
    <row r="126" spans="1:6" x14ac:dyDescent="0.25">
      <c r="B126" s="66" t="s">
        <v>69</v>
      </c>
      <c r="C126" s="63" t="s">
        <v>60</v>
      </c>
      <c r="D126" s="64">
        <v>200</v>
      </c>
      <c r="E126" s="65"/>
      <c r="F126" s="82">
        <f t="shared" ref="F126:F142" si="1">+D126*E126</f>
        <v>0</v>
      </c>
    </row>
    <row r="127" spans="1:6" x14ac:dyDescent="0.25">
      <c r="B127" s="66" t="s">
        <v>70</v>
      </c>
      <c r="C127" s="63" t="s">
        <v>60</v>
      </c>
      <c r="D127" s="64">
        <v>150</v>
      </c>
      <c r="E127" s="65"/>
      <c r="F127" s="82">
        <f t="shared" si="1"/>
        <v>0</v>
      </c>
    </row>
    <row r="128" spans="1:6" x14ac:dyDescent="0.25">
      <c r="B128" s="66" t="s">
        <v>71</v>
      </c>
      <c r="C128" s="63" t="s">
        <v>8</v>
      </c>
      <c r="D128" s="64">
        <v>1</v>
      </c>
      <c r="E128" s="65"/>
      <c r="F128" s="82">
        <f t="shared" si="1"/>
        <v>0</v>
      </c>
    </row>
    <row r="129" spans="1:6" x14ac:dyDescent="0.25">
      <c r="B129" s="67"/>
      <c r="C129" s="63"/>
      <c r="D129" s="64"/>
      <c r="E129" s="65"/>
      <c r="F129" s="82"/>
    </row>
    <row r="130" spans="1:6" x14ac:dyDescent="0.25">
      <c r="A130" s="10" t="s">
        <v>14</v>
      </c>
      <c r="B130" s="62" t="s">
        <v>72</v>
      </c>
      <c r="C130" s="63"/>
      <c r="D130" s="64"/>
      <c r="E130" s="65"/>
      <c r="F130" s="82"/>
    </row>
    <row r="131" spans="1:6" x14ac:dyDescent="0.25">
      <c r="B131" s="62" t="s">
        <v>73</v>
      </c>
      <c r="C131" s="63" t="s">
        <v>60</v>
      </c>
      <c r="D131" s="64">
        <v>100</v>
      </c>
      <c r="E131" s="65"/>
      <c r="F131" s="82">
        <f t="shared" si="1"/>
        <v>0</v>
      </c>
    </row>
    <row r="132" spans="1:6" x14ac:dyDescent="0.25">
      <c r="B132" s="62" t="s">
        <v>74</v>
      </c>
      <c r="C132" s="63" t="s">
        <v>60</v>
      </c>
      <c r="D132" s="64">
        <v>100</v>
      </c>
      <c r="E132" s="65"/>
      <c r="F132" s="82">
        <f t="shared" si="1"/>
        <v>0</v>
      </c>
    </row>
    <row r="133" spans="1:6" x14ac:dyDescent="0.25">
      <c r="B133" s="62" t="s">
        <v>75</v>
      </c>
      <c r="C133" s="63" t="s">
        <v>60</v>
      </c>
      <c r="D133" s="64">
        <v>150</v>
      </c>
      <c r="E133" s="65"/>
      <c r="F133" s="82">
        <f t="shared" si="1"/>
        <v>0</v>
      </c>
    </row>
    <row r="134" spans="1:6" x14ac:dyDescent="0.25">
      <c r="B134" s="62" t="s">
        <v>76</v>
      </c>
      <c r="C134" s="63" t="s">
        <v>60</v>
      </c>
      <c r="D134" s="64">
        <v>200</v>
      </c>
      <c r="E134" s="65"/>
      <c r="F134" s="82">
        <f t="shared" si="1"/>
        <v>0</v>
      </c>
    </row>
    <row r="135" spans="1:6" x14ac:dyDescent="0.25">
      <c r="B135" s="66"/>
      <c r="C135" s="63"/>
      <c r="D135" s="64"/>
      <c r="E135" s="65"/>
      <c r="F135" s="82"/>
    </row>
    <row r="136" spans="1:6" ht="28.5" x14ac:dyDescent="0.25">
      <c r="A136" s="10" t="s">
        <v>15</v>
      </c>
      <c r="B136" s="66" t="s">
        <v>77</v>
      </c>
      <c r="C136" s="63"/>
      <c r="D136" s="64"/>
      <c r="E136" s="65"/>
      <c r="F136" s="82"/>
    </row>
    <row r="137" spans="1:6" x14ac:dyDescent="0.25">
      <c r="B137" s="62" t="s">
        <v>78</v>
      </c>
      <c r="C137" s="63" t="s">
        <v>8</v>
      </c>
      <c r="D137" s="64">
        <v>7</v>
      </c>
      <c r="E137" s="65"/>
      <c r="F137" s="82">
        <f t="shared" si="1"/>
        <v>0</v>
      </c>
    </row>
    <row r="138" spans="1:6" x14ac:dyDescent="0.25">
      <c r="B138" s="62" t="s">
        <v>79</v>
      </c>
      <c r="C138" s="63" t="s">
        <v>8</v>
      </c>
      <c r="D138" s="64">
        <v>10</v>
      </c>
      <c r="E138" s="65"/>
      <c r="F138" s="82">
        <f t="shared" si="1"/>
        <v>0</v>
      </c>
    </row>
    <row r="139" spans="1:6" x14ac:dyDescent="0.25">
      <c r="B139" s="62"/>
      <c r="C139" s="63"/>
      <c r="D139" s="64"/>
      <c r="E139" s="65"/>
      <c r="F139" s="82"/>
    </row>
    <row r="140" spans="1:6" x14ac:dyDescent="0.25">
      <c r="A140" s="10" t="s">
        <v>22</v>
      </c>
      <c r="B140" s="62" t="s">
        <v>80</v>
      </c>
      <c r="C140" s="63"/>
      <c r="D140" s="64"/>
      <c r="E140" s="65"/>
      <c r="F140" s="82"/>
    </row>
    <row r="141" spans="1:6" x14ac:dyDescent="0.25">
      <c r="B141" s="62" t="s">
        <v>81</v>
      </c>
      <c r="C141" s="63" t="s">
        <v>8</v>
      </c>
      <c r="D141" s="64">
        <v>3</v>
      </c>
      <c r="E141" s="65"/>
      <c r="F141" s="82">
        <f t="shared" ref="F141" si="2">+D141*E141</f>
        <v>0</v>
      </c>
    </row>
    <row r="142" spans="1:6" x14ac:dyDescent="0.25">
      <c r="B142" s="62" t="s">
        <v>82</v>
      </c>
      <c r="C142" s="63" t="s">
        <v>8</v>
      </c>
      <c r="D142" s="64">
        <v>1</v>
      </c>
      <c r="E142" s="65"/>
      <c r="F142" s="82">
        <f t="shared" si="1"/>
        <v>0</v>
      </c>
    </row>
    <row r="143" spans="1:6" x14ac:dyDescent="0.25">
      <c r="B143" s="62"/>
      <c r="C143" s="63"/>
      <c r="D143" s="64"/>
      <c r="E143" s="65"/>
      <c r="F143" s="82"/>
    </row>
    <row r="144" spans="1:6" ht="34.5" customHeight="1" x14ac:dyDescent="0.25">
      <c r="A144" s="10" t="s">
        <v>24</v>
      </c>
      <c r="B144" s="62" t="s">
        <v>83</v>
      </c>
      <c r="C144" s="63"/>
      <c r="D144" s="64"/>
      <c r="E144" s="65"/>
      <c r="F144" s="82"/>
    </row>
    <row r="145" spans="1:6" x14ac:dyDescent="0.25">
      <c r="B145" s="62" t="s">
        <v>84</v>
      </c>
      <c r="C145" s="63" t="s">
        <v>8</v>
      </c>
      <c r="D145" s="64">
        <v>7</v>
      </c>
      <c r="E145" s="65"/>
      <c r="F145" s="82">
        <f t="shared" ref="F145" si="3">+D145*E145</f>
        <v>0</v>
      </c>
    </row>
    <row r="146" spans="1:6" x14ac:dyDescent="0.25">
      <c r="B146" s="62"/>
      <c r="C146" s="63"/>
      <c r="D146" s="64"/>
      <c r="E146" s="65"/>
      <c r="F146" s="82"/>
    </row>
    <row r="147" spans="1:6" x14ac:dyDescent="0.25">
      <c r="A147" s="10" t="s">
        <v>29</v>
      </c>
      <c r="B147" s="62" t="s">
        <v>85</v>
      </c>
      <c r="C147" s="63"/>
      <c r="D147" s="64"/>
      <c r="E147" s="65"/>
      <c r="F147" s="82"/>
    </row>
    <row r="148" spans="1:6" x14ac:dyDescent="0.25">
      <c r="B148" s="62" t="s">
        <v>86</v>
      </c>
      <c r="C148" s="63" t="s">
        <v>8</v>
      </c>
      <c r="D148" s="64">
        <v>2</v>
      </c>
      <c r="E148" s="65"/>
      <c r="F148" s="82">
        <f t="shared" ref="F148:F149" si="4">+D148*E148</f>
        <v>0</v>
      </c>
    </row>
    <row r="149" spans="1:6" x14ac:dyDescent="0.25">
      <c r="B149" s="62" t="s">
        <v>87</v>
      </c>
      <c r="C149" s="63" t="s">
        <v>8</v>
      </c>
      <c r="D149" s="64">
        <v>1</v>
      </c>
      <c r="E149" s="65"/>
      <c r="F149" s="82">
        <f t="shared" si="4"/>
        <v>0</v>
      </c>
    </row>
    <row r="150" spans="1:6" x14ac:dyDescent="0.25">
      <c r="B150" s="62"/>
      <c r="C150" s="63"/>
      <c r="D150" s="64"/>
      <c r="E150" s="65"/>
      <c r="F150" s="82"/>
    </row>
    <row r="151" spans="1:6" ht="30" x14ac:dyDescent="0.25">
      <c r="B151" s="68" t="s">
        <v>88</v>
      </c>
      <c r="C151" s="63"/>
      <c r="D151" s="64"/>
      <c r="E151" s="65"/>
      <c r="F151" s="82"/>
    </row>
    <row r="152" spans="1:6" x14ac:dyDescent="0.25">
      <c r="B152" s="68"/>
      <c r="C152" s="63"/>
      <c r="D152" s="64"/>
      <c r="E152" s="65"/>
      <c r="F152" s="82"/>
    </row>
    <row r="153" spans="1:6" ht="83.25" customHeight="1" x14ac:dyDescent="0.25">
      <c r="A153" s="10" t="s">
        <v>30</v>
      </c>
      <c r="B153" s="69" t="s">
        <v>89</v>
      </c>
      <c r="C153" s="70" t="s">
        <v>60</v>
      </c>
      <c r="D153" s="71">
        <v>17</v>
      </c>
      <c r="E153" s="72"/>
      <c r="F153" s="83">
        <f t="shared" ref="F153" si="5">+D153*E153</f>
        <v>0</v>
      </c>
    </row>
    <row r="154" spans="1:6" x14ac:dyDescent="0.25">
      <c r="B154" s="62"/>
      <c r="C154" s="63"/>
      <c r="D154" s="64"/>
      <c r="E154" s="65"/>
      <c r="F154" s="82"/>
    </row>
    <row r="155" spans="1:6" ht="80.25" customHeight="1" x14ac:dyDescent="0.25">
      <c r="A155" s="10" t="s">
        <v>31</v>
      </c>
      <c r="B155" s="69" t="s">
        <v>90</v>
      </c>
      <c r="C155" s="70" t="s">
        <v>8</v>
      </c>
      <c r="D155" s="71">
        <v>14</v>
      </c>
      <c r="E155" s="72"/>
      <c r="F155" s="83">
        <f t="shared" ref="F155" si="6">+D155*E155</f>
        <v>0</v>
      </c>
    </row>
    <row r="156" spans="1:6" x14ac:dyDescent="0.25">
      <c r="B156" s="62"/>
      <c r="C156" s="63"/>
      <c r="D156" s="64"/>
      <c r="E156" s="65"/>
      <c r="F156" s="82"/>
    </row>
    <row r="157" spans="1:6" ht="114" x14ac:dyDescent="0.25">
      <c r="A157" s="10" t="s">
        <v>32</v>
      </c>
      <c r="B157" s="69" t="s">
        <v>91</v>
      </c>
      <c r="C157" s="70" t="s">
        <v>8</v>
      </c>
      <c r="D157" s="71">
        <v>20</v>
      </c>
      <c r="E157" s="72"/>
      <c r="F157" s="83">
        <f t="shared" ref="F157" si="7">+D157*E157</f>
        <v>0</v>
      </c>
    </row>
    <row r="158" spans="1:6" x14ac:dyDescent="0.25">
      <c r="B158" s="62"/>
      <c r="C158" s="63"/>
      <c r="D158" s="64"/>
      <c r="E158" s="65"/>
      <c r="F158" s="82"/>
    </row>
    <row r="159" spans="1:6" ht="99.75" x14ac:dyDescent="0.25">
      <c r="A159" s="10" t="s">
        <v>33</v>
      </c>
      <c r="B159" s="69" t="s">
        <v>92</v>
      </c>
      <c r="C159" s="70" t="s">
        <v>8</v>
      </c>
      <c r="D159" s="71">
        <v>2</v>
      </c>
      <c r="E159" s="72"/>
      <c r="F159" s="83">
        <f t="shared" ref="F159" si="8">+D159*E159</f>
        <v>0</v>
      </c>
    </row>
    <row r="160" spans="1:6" x14ac:dyDescent="0.25">
      <c r="B160" s="62"/>
      <c r="C160" s="63"/>
      <c r="D160" s="64"/>
      <c r="E160" s="65"/>
      <c r="F160" s="82"/>
    </row>
    <row r="161" spans="1:6" ht="85.5" x14ac:dyDescent="0.25">
      <c r="A161" s="10" t="s">
        <v>34</v>
      </c>
      <c r="B161" s="73" t="s">
        <v>133</v>
      </c>
      <c r="C161" s="63"/>
      <c r="D161" s="64"/>
      <c r="E161" s="65"/>
      <c r="F161" s="82"/>
    </row>
    <row r="162" spans="1:6" x14ac:dyDescent="0.25">
      <c r="B162" s="73" t="s">
        <v>93</v>
      </c>
      <c r="C162" s="63"/>
      <c r="D162" s="64"/>
      <c r="E162" s="65"/>
      <c r="F162" s="82"/>
    </row>
    <row r="163" spans="1:6" x14ac:dyDescent="0.25">
      <c r="B163" s="73" t="s">
        <v>94</v>
      </c>
      <c r="C163" s="63"/>
      <c r="D163" s="64"/>
      <c r="E163" s="65"/>
      <c r="F163" s="82"/>
    </row>
    <row r="164" spans="1:6" x14ac:dyDescent="0.25">
      <c r="B164" s="74" t="s">
        <v>95</v>
      </c>
      <c r="C164" s="63"/>
      <c r="D164" s="64"/>
      <c r="E164" s="65"/>
      <c r="F164" s="82"/>
    </row>
    <row r="165" spans="1:6" x14ac:dyDescent="0.25">
      <c r="B165" s="73" t="s">
        <v>96</v>
      </c>
      <c r="C165" s="63"/>
      <c r="D165" s="64"/>
      <c r="E165" s="65"/>
      <c r="F165" s="82"/>
    </row>
    <row r="166" spans="1:6" x14ac:dyDescent="0.25">
      <c r="B166" s="73" t="s">
        <v>97</v>
      </c>
      <c r="C166" s="63"/>
      <c r="D166" s="64"/>
      <c r="E166" s="65"/>
      <c r="F166" s="82"/>
    </row>
    <row r="167" spans="1:6" x14ac:dyDescent="0.25">
      <c r="B167" s="73" t="s">
        <v>98</v>
      </c>
      <c r="C167" s="63"/>
      <c r="D167" s="64"/>
      <c r="E167" s="65"/>
      <c r="F167" s="82"/>
    </row>
    <row r="168" spans="1:6" x14ac:dyDescent="0.25">
      <c r="B168" s="73" t="s">
        <v>99</v>
      </c>
      <c r="C168" s="63"/>
      <c r="D168" s="64"/>
      <c r="E168" s="65"/>
      <c r="F168" s="82"/>
    </row>
    <row r="169" spans="1:6" ht="28.5" x14ac:dyDescent="0.25">
      <c r="B169" s="73" t="s">
        <v>100</v>
      </c>
      <c r="C169" s="63"/>
      <c r="D169" s="64"/>
      <c r="E169" s="65"/>
      <c r="F169" s="82"/>
    </row>
    <row r="170" spans="1:6" ht="15.6" customHeight="1" x14ac:dyDescent="0.25">
      <c r="B170" s="73" t="s">
        <v>101</v>
      </c>
      <c r="C170" s="63"/>
      <c r="D170" s="64"/>
      <c r="E170" s="65"/>
      <c r="F170" s="82"/>
    </row>
    <row r="171" spans="1:6" ht="16.899999999999999" customHeight="1" x14ac:dyDescent="0.25">
      <c r="B171" s="73" t="s">
        <v>102</v>
      </c>
      <c r="C171" s="63"/>
      <c r="D171" s="64"/>
      <c r="E171" s="65"/>
      <c r="F171" s="82"/>
    </row>
    <row r="172" spans="1:6" x14ac:dyDescent="0.25">
      <c r="B172" s="73" t="s">
        <v>103</v>
      </c>
      <c r="C172" s="63"/>
      <c r="D172" s="64"/>
      <c r="E172" s="65"/>
      <c r="F172" s="82"/>
    </row>
    <row r="173" spans="1:6" x14ac:dyDescent="0.25">
      <c r="B173" s="73" t="s">
        <v>104</v>
      </c>
      <c r="C173" s="63"/>
      <c r="D173" s="64"/>
      <c r="E173" s="65"/>
      <c r="F173" s="82"/>
    </row>
    <row r="174" spans="1:6" x14ac:dyDescent="0.25">
      <c r="B174" s="73" t="s">
        <v>105</v>
      </c>
      <c r="C174" s="63"/>
      <c r="D174" s="64"/>
      <c r="E174" s="65"/>
      <c r="F174" s="82"/>
    </row>
    <row r="175" spans="1:6" ht="18" customHeight="1" x14ac:dyDescent="0.25">
      <c r="B175" s="73" t="s">
        <v>106</v>
      </c>
      <c r="C175" s="63" t="s">
        <v>8</v>
      </c>
      <c r="D175" s="64">
        <v>2</v>
      </c>
      <c r="E175" s="65"/>
      <c r="F175" s="82">
        <f t="shared" ref="F175" si="9">+D175*E175</f>
        <v>0</v>
      </c>
    </row>
    <row r="176" spans="1:6" x14ac:dyDescent="0.25">
      <c r="B176" s="73"/>
      <c r="C176" s="63"/>
      <c r="D176" s="64"/>
      <c r="E176" s="65"/>
      <c r="F176" s="82"/>
    </row>
    <row r="177" spans="1:6" x14ac:dyDescent="0.25">
      <c r="A177" s="10" t="s">
        <v>35</v>
      </c>
      <c r="B177" s="62" t="s">
        <v>107</v>
      </c>
      <c r="C177" s="63"/>
      <c r="D177" s="64"/>
      <c r="E177" s="65"/>
      <c r="F177" s="82"/>
    </row>
    <row r="178" spans="1:6" x14ac:dyDescent="0.25">
      <c r="B178" s="62" t="s">
        <v>108</v>
      </c>
      <c r="C178" s="63" t="s">
        <v>109</v>
      </c>
      <c r="D178" s="64">
        <v>1</v>
      </c>
      <c r="E178" s="65"/>
      <c r="F178" s="82">
        <f t="shared" ref="F178:F180" si="10">+D178*E178</f>
        <v>0</v>
      </c>
    </row>
    <row r="179" spans="1:6" x14ac:dyDescent="0.25">
      <c r="B179" s="62" t="s">
        <v>110</v>
      </c>
      <c r="C179" s="63" t="s">
        <v>8</v>
      </c>
      <c r="D179" s="64">
        <v>1</v>
      </c>
      <c r="E179" s="65"/>
      <c r="F179" s="82">
        <f t="shared" si="10"/>
        <v>0</v>
      </c>
    </row>
    <row r="180" spans="1:6" x14ac:dyDescent="0.25">
      <c r="B180" s="62" t="s">
        <v>111</v>
      </c>
      <c r="C180" s="63" t="s">
        <v>8</v>
      </c>
      <c r="D180" s="64">
        <v>1</v>
      </c>
      <c r="E180" s="65"/>
      <c r="F180" s="82">
        <f t="shared" si="10"/>
        <v>0</v>
      </c>
    </row>
    <row r="181" spans="1:6" x14ac:dyDescent="0.25">
      <c r="B181" s="66"/>
      <c r="C181" s="63"/>
      <c r="D181" s="64"/>
      <c r="E181" s="65"/>
      <c r="F181" s="82"/>
    </row>
    <row r="182" spans="1:6" s="80" customFormat="1" x14ac:dyDescent="0.25">
      <c r="A182" s="75"/>
      <c r="B182" s="76" t="s">
        <v>21</v>
      </c>
      <c r="C182" s="77"/>
      <c r="D182" s="78"/>
      <c r="E182" s="79"/>
      <c r="F182" s="89">
        <f>SUM(F124:F180)</f>
        <v>0</v>
      </c>
    </row>
    <row r="186" spans="1:6" x14ac:dyDescent="0.25">
      <c r="A186" s="19"/>
      <c r="B186" s="21" t="s">
        <v>112</v>
      </c>
      <c r="C186" s="84"/>
      <c r="D186" s="85"/>
      <c r="E186" s="81"/>
    </row>
    <row r="187" spans="1:6" x14ac:dyDescent="0.25">
      <c r="A187" s="19"/>
      <c r="B187" s="21"/>
      <c r="C187" s="84"/>
      <c r="D187" s="85"/>
      <c r="E187" s="81"/>
    </row>
    <row r="188" spans="1:6" x14ac:dyDescent="0.25">
      <c r="A188" s="19" t="s">
        <v>19</v>
      </c>
      <c r="B188" s="21" t="s">
        <v>12</v>
      </c>
      <c r="C188" s="84"/>
      <c r="D188" s="81">
        <f>F12</f>
        <v>0</v>
      </c>
      <c r="E188" s="81"/>
    </row>
    <row r="189" spans="1:6" x14ac:dyDescent="0.25">
      <c r="A189" s="19" t="s">
        <v>18</v>
      </c>
      <c r="B189" s="21" t="s">
        <v>16</v>
      </c>
      <c r="C189" s="84"/>
      <c r="D189" s="85">
        <f>SUM(D190:D193)</f>
        <v>0</v>
      </c>
      <c r="E189" s="81"/>
    </row>
    <row r="190" spans="1:6" x14ac:dyDescent="0.25">
      <c r="A190" s="19"/>
      <c r="B190" s="90" t="s">
        <v>113</v>
      </c>
      <c r="D190" s="44">
        <f>F24</f>
        <v>0</v>
      </c>
      <c r="E190" s="81"/>
    </row>
    <row r="191" spans="1:6" x14ac:dyDescent="0.25">
      <c r="A191" s="19"/>
      <c r="B191" s="7" t="s">
        <v>114</v>
      </c>
      <c r="D191" s="44">
        <f>F34</f>
        <v>0</v>
      </c>
      <c r="E191" s="81"/>
    </row>
    <row r="192" spans="1:6" x14ac:dyDescent="0.25">
      <c r="A192" s="19"/>
      <c r="B192" s="7" t="s">
        <v>115</v>
      </c>
      <c r="D192" s="44">
        <f>F43</f>
        <v>0</v>
      </c>
      <c r="E192" s="81"/>
    </row>
    <row r="193" spans="1:6" x14ac:dyDescent="0.25">
      <c r="A193" s="19"/>
      <c r="B193" s="7" t="s">
        <v>116</v>
      </c>
      <c r="D193" s="44">
        <f>F52</f>
        <v>0</v>
      </c>
      <c r="E193" s="81"/>
    </row>
    <row r="194" spans="1:6" x14ac:dyDescent="0.25">
      <c r="A194" s="19" t="s">
        <v>26</v>
      </c>
      <c r="B194" s="21" t="s">
        <v>27</v>
      </c>
      <c r="C194" s="84"/>
      <c r="D194" s="85">
        <f>SUM(D195:D197)</f>
        <v>0</v>
      </c>
      <c r="E194" s="81"/>
    </row>
    <row r="195" spans="1:6" x14ac:dyDescent="0.25">
      <c r="B195" s="7" t="s">
        <v>117</v>
      </c>
      <c r="D195" s="44">
        <f>F100</f>
        <v>0</v>
      </c>
    </row>
    <row r="196" spans="1:6" x14ac:dyDescent="0.25">
      <c r="B196" s="7" t="s">
        <v>118</v>
      </c>
      <c r="D196" s="44">
        <f>F121</f>
        <v>0</v>
      </c>
    </row>
    <row r="197" spans="1:6" x14ac:dyDescent="0.25">
      <c r="B197" s="7" t="s">
        <v>119</v>
      </c>
      <c r="D197" s="44">
        <f>F182</f>
        <v>0</v>
      </c>
    </row>
    <row r="198" spans="1:6" x14ac:dyDescent="0.25">
      <c r="A198" s="19"/>
      <c r="B198" s="21"/>
      <c r="C198" s="84"/>
      <c r="D198" s="85"/>
      <c r="E198" s="81"/>
    </row>
    <row r="199" spans="1:6" x14ac:dyDescent="0.25">
      <c r="A199" s="19"/>
      <c r="B199" s="21" t="s">
        <v>127</v>
      </c>
      <c r="C199" s="84"/>
      <c r="D199" s="85">
        <f>D188+D189+D194</f>
        <v>0</v>
      </c>
      <c r="E199" s="81"/>
    </row>
    <row r="200" spans="1:6" x14ac:dyDescent="0.25">
      <c r="B200" s="21" t="s">
        <v>128</v>
      </c>
      <c r="D200" s="85">
        <f>D199*0.25</f>
        <v>0</v>
      </c>
    </row>
    <row r="201" spans="1:6" x14ac:dyDescent="0.25">
      <c r="B201" s="21" t="s">
        <v>129</v>
      </c>
      <c r="D201" s="85">
        <f>D199+D200</f>
        <v>0</v>
      </c>
    </row>
    <row r="202" spans="1:6" x14ac:dyDescent="0.25">
      <c r="B202" s="21"/>
      <c r="D202" s="85"/>
    </row>
    <row r="203" spans="1:6" x14ac:dyDescent="0.25">
      <c r="B203" s="21"/>
      <c r="D203" s="85"/>
    </row>
    <row r="204" spans="1:6" x14ac:dyDescent="0.25">
      <c r="B204" s="21"/>
      <c r="D204" s="85"/>
    </row>
    <row r="205" spans="1:6" x14ac:dyDescent="0.25">
      <c r="B205" s="21"/>
      <c r="D205" s="85"/>
    </row>
    <row r="207" spans="1:6" x14ac:dyDescent="0.25">
      <c r="B207" t="s">
        <v>130</v>
      </c>
      <c r="C207"/>
      <c r="D207"/>
      <c r="E207"/>
      <c r="F207"/>
    </row>
    <row r="208" spans="1:6" x14ac:dyDescent="0.25">
      <c r="B208"/>
      <c r="C208"/>
      <c r="D208"/>
      <c r="E208"/>
      <c r="F208"/>
    </row>
    <row r="209" spans="2:6" x14ac:dyDescent="0.25">
      <c r="B209"/>
      <c r="C209"/>
      <c r="D209"/>
      <c r="E209"/>
      <c r="F209"/>
    </row>
    <row r="210" spans="2:6" x14ac:dyDescent="0.25">
      <c r="B210"/>
      <c r="C210"/>
      <c r="D210" t="s">
        <v>131</v>
      </c>
      <c r="E210"/>
      <c r="F210"/>
    </row>
    <row r="211" spans="2:6" x14ac:dyDescent="0.25">
      <c r="B211"/>
      <c r="C211"/>
      <c r="D211"/>
      <c r="E211"/>
      <c r="F211"/>
    </row>
    <row r="212" spans="2:6" x14ac:dyDescent="0.25">
      <c r="B212"/>
      <c r="C212"/>
      <c r="D212"/>
      <c r="E212"/>
      <c r="F212"/>
    </row>
    <row r="213" spans="2:6" x14ac:dyDescent="0.25">
      <c r="B213"/>
      <c r="C213"/>
      <c r="D213" s="92" t="s">
        <v>132</v>
      </c>
      <c r="E213" s="92"/>
      <c r="F213" s="92"/>
    </row>
    <row r="214" spans="2:6" x14ac:dyDescent="0.25">
      <c r="B214"/>
      <c r="C214"/>
      <c r="D214"/>
      <c r="E214"/>
      <c r="F214"/>
    </row>
    <row r="215" spans="2:6" x14ac:dyDescent="0.25">
      <c r="B215"/>
      <c r="C215"/>
      <c r="D215"/>
      <c r="E215"/>
      <c r="F215"/>
    </row>
    <row r="216" spans="2:6" x14ac:dyDescent="0.25">
      <c r="B216"/>
      <c r="C216"/>
      <c r="D216"/>
      <c r="E216"/>
      <c r="F216"/>
    </row>
  </sheetData>
  <mergeCells count="2">
    <mergeCell ref="A1:B1"/>
    <mergeCell ref="D213:F2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dcterms:created xsi:type="dcterms:W3CDTF">2025-07-01T09:53:12Z</dcterms:created>
  <dcterms:modified xsi:type="dcterms:W3CDTF">2025-07-10T12:35:10Z</dcterms:modified>
</cp:coreProperties>
</file>