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uda\Desktop\Stari Desktop\BILJEŠKE UZ FINANCIJSKE IZVJEŠTAJE\2021.GODINA\31.12.2021\"/>
    </mc:Choice>
  </mc:AlternateContent>
  <xr:revisionPtr revIDLastSave="0" documentId="13_ncr:1_{50C42990-4498-4090-B541-777088E9A4DE}" xr6:coauthVersionLast="47" xr6:coauthVersionMax="47" xr10:uidLastSave="{00000000-0000-0000-0000-000000000000}"/>
  <bookViews>
    <workbookView xWindow="1152" yWindow="1152" windowWidth="17280" windowHeight="8964" xr2:uid="{D69CFF87-FF54-4E11-A006-0489EDE718DD}"/>
  </bookViews>
  <sheets>
    <sheet name="31.12.2020." sheetId="1" r:id="rId1"/>
  </sheets>
  <definedNames>
    <definedName name="_xlnm.Print_Titles" localSheetId="0">'31.12.2020.'!$112:$112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6" i="1" l="1"/>
  <c r="H116" i="1" s="1"/>
  <c r="G118" i="1"/>
  <c r="H118" i="1" s="1"/>
  <c r="G120" i="1"/>
  <c r="H120" i="1" s="1"/>
  <c r="G123" i="1"/>
  <c r="H123" i="1" s="1"/>
  <c r="G124" i="1"/>
  <c r="H124" i="1" s="1"/>
  <c r="G125" i="1"/>
  <c r="H125" i="1" s="1"/>
  <c r="G126" i="1"/>
  <c r="H126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4" i="1"/>
  <c r="H154" i="1" s="1"/>
  <c r="G157" i="1"/>
  <c r="H157" i="1" s="1"/>
  <c r="G158" i="1"/>
  <c r="H158" i="1" s="1"/>
  <c r="G159" i="1"/>
  <c r="H159" i="1" s="1"/>
  <c r="G161" i="1"/>
  <c r="H161" i="1" s="1"/>
  <c r="G163" i="1"/>
  <c r="H163" i="1" s="1"/>
  <c r="G164" i="1"/>
  <c r="H164" i="1" s="1"/>
  <c r="G165" i="1"/>
  <c r="H165" i="1" s="1"/>
  <c r="G166" i="1"/>
  <c r="H166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6" i="1"/>
  <c r="H176" i="1" s="1"/>
  <c r="G177" i="1"/>
  <c r="H177" i="1" s="1"/>
  <c r="G180" i="1"/>
  <c r="H180" i="1" s="1"/>
  <c r="G181" i="1"/>
  <c r="H181" i="1" s="1"/>
  <c r="E119" i="1"/>
  <c r="G91" i="1" l="1"/>
  <c r="G92" i="1"/>
  <c r="G93" i="1"/>
  <c r="G94" i="1"/>
  <c r="G95" i="1"/>
  <c r="G96" i="1"/>
  <c r="G97" i="1"/>
  <c r="G98" i="1"/>
  <c r="G99" i="1"/>
  <c r="G100" i="1"/>
  <c r="G101" i="1"/>
  <c r="G102" i="1"/>
  <c r="G103" i="1"/>
  <c r="G105" i="1"/>
  <c r="G107" i="1"/>
  <c r="G108" i="1"/>
  <c r="F67" i="1"/>
  <c r="E66" i="1"/>
  <c r="D66" i="1"/>
  <c r="D68" i="1" s="1"/>
  <c r="F68" i="1" s="1"/>
  <c r="C66" i="1"/>
  <c r="F64" i="1"/>
  <c r="E63" i="1"/>
  <c r="D63" i="1"/>
  <c r="C63" i="1"/>
  <c r="F62" i="1"/>
  <c r="F61" i="1"/>
  <c r="E60" i="1"/>
  <c r="D60" i="1"/>
  <c r="C60" i="1"/>
  <c r="F58" i="1"/>
  <c r="F57" i="1"/>
  <c r="E56" i="1"/>
  <c r="D56" i="1"/>
  <c r="C56" i="1"/>
  <c r="F55" i="1"/>
  <c r="E54" i="1"/>
  <c r="D54" i="1"/>
  <c r="C54" i="1"/>
  <c r="F53" i="1"/>
  <c r="F52" i="1"/>
  <c r="F51" i="1"/>
  <c r="F50" i="1"/>
  <c r="E49" i="1"/>
  <c r="D49" i="1"/>
  <c r="C49" i="1"/>
  <c r="F48" i="1"/>
  <c r="F47" i="1"/>
  <c r="F46" i="1"/>
  <c r="F45" i="1"/>
  <c r="F44" i="1"/>
  <c r="F43" i="1"/>
  <c r="F42" i="1"/>
  <c r="F41" i="1"/>
  <c r="F40" i="1"/>
  <c r="E39" i="1"/>
  <c r="D39" i="1"/>
  <c r="C39" i="1"/>
  <c r="F38" i="1"/>
  <c r="F37" i="1"/>
  <c r="F36" i="1"/>
  <c r="E35" i="1"/>
  <c r="D35" i="1"/>
  <c r="C35" i="1"/>
  <c r="F34" i="1"/>
  <c r="F33" i="1"/>
  <c r="F32" i="1"/>
  <c r="F31" i="1"/>
  <c r="E30" i="1"/>
  <c r="D30" i="1"/>
  <c r="C30" i="1"/>
  <c r="F29" i="1"/>
  <c r="E28" i="1"/>
  <c r="D28" i="1"/>
  <c r="C28" i="1"/>
  <c r="F27" i="1"/>
  <c r="E26" i="1"/>
  <c r="D26" i="1"/>
  <c r="C26" i="1"/>
  <c r="F25" i="1"/>
  <c r="E24" i="1"/>
  <c r="D24" i="1"/>
  <c r="C24" i="1"/>
  <c r="F24" i="1" l="1"/>
  <c r="F26" i="1"/>
  <c r="F56" i="1"/>
  <c r="F66" i="1"/>
  <c r="F35" i="1"/>
  <c r="E59" i="1"/>
  <c r="D65" i="1"/>
  <c r="F28" i="1"/>
  <c r="F30" i="1"/>
  <c r="F54" i="1"/>
  <c r="E65" i="1"/>
  <c r="F39" i="1"/>
  <c r="D59" i="1"/>
  <c r="F60" i="1"/>
  <c r="F49" i="1"/>
  <c r="F63" i="1"/>
  <c r="C65" i="1"/>
  <c r="C59" i="1"/>
  <c r="E69" i="1" l="1"/>
  <c r="D69" i="1"/>
  <c r="F65" i="1"/>
  <c r="F59" i="1"/>
  <c r="C69" i="1"/>
  <c r="F69" i="1" l="1"/>
  <c r="F178" i="1"/>
  <c r="E178" i="1"/>
  <c r="D178" i="1"/>
  <c r="C178" i="1"/>
  <c r="F168" i="1"/>
  <c r="F175" i="1" s="1"/>
  <c r="E168" i="1"/>
  <c r="E175" i="1" s="1"/>
  <c r="D168" i="1"/>
  <c r="C168" i="1"/>
  <c r="F162" i="1"/>
  <c r="E162" i="1"/>
  <c r="D162" i="1"/>
  <c r="C162" i="1"/>
  <c r="F160" i="1"/>
  <c r="E160" i="1"/>
  <c r="D160" i="1"/>
  <c r="C160" i="1"/>
  <c r="F155" i="1"/>
  <c r="E155" i="1"/>
  <c r="D155" i="1"/>
  <c r="C155" i="1"/>
  <c r="F153" i="1"/>
  <c r="E153" i="1"/>
  <c r="D153" i="1"/>
  <c r="C153" i="1"/>
  <c r="F145" i="1"/>
  <c r="E145" i="1"/>
  <c r="D145" i="1"/>
  <c r="C145" i="1"/>
  <c r="F134" i="1"/>
  <c r="E134" i="1"/>
  <c r="D134" i="1"/>
  <c r="C134" i="1"/>
  <c r="F127" i="1"/>
  <c r="E127" i="1"/>
  <c r="D127" i="1"/>
  <c r="C127" i="1"/>
  <c r="F122" i="1"/>
  <c r="E122" i="1"/>
  <c r="D122" i="1"/>
  <c r="C122" i="1"/>
  <c r="F119" i="1"/>
  <c r="D119" i="1"/>
  <c r="C119" i="1"/>
  <c r="F117" i="1"/>
  <c r="E117" i="1"/>
  <c r="D117" i="1"/>
  <c r="C117" i="1"/>
  <c r="F115" i="1"/>
  <c r="E115" i="1"/>
  <c r="D115" i="1"/>
  <c r="C115" i="1"/>
  <c r="H108" i="1"/>
  <c r="H107" i="1"/>
  <c r="F106" i="1"/>
  <c r="E106" i="1"/>
  <c r="D106" i="1"/>
  <c r="C106" i="1"/>
  <c r="H105" i="1"/>
  <c r="F104" i="1"/>
  <c r="E104" i="1"/>
  <c r="D104" i="1"/>
  <c r="C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F90" i="1"/>
  <c r="E90" i="1"/>
  <c r="D90" i="1"/>
  <c r="C90" i="1"/>
  <c r="G122" i="1" l="1"/>
  <c r="G127" i="1"/>
  <c r="H127" i="1" s="1"/>
  <c r="G134" i="1"/>
  <c r="G145" i="1"/>
  <c r="G153" i="1"/>
  <c r="G155" i="1"/>
  <c r="H155" i="1" s="1"/>
  <c r="G160" i="1"/>
  <c r="H160" i="1" s="1"/>
  <c r="G162" i="1"/>
  <c r="H162" i="1" s="1"/>
  <c r="G178" i="1"/>
  <c r="H178" i="1" s="1"/>
  <c r="H122" i="1"/>
  <c r="H134" i="1"/>
  <c r="H145" i="1"/>
  <c r="H153" i="1"/>
  <c r="C175" i="1"/>
  <c r="D175" i="1"/>
  <c r="G175" i="1" s="1"/>
  <c r="G168" i="1"/>
  <c r="H168" i="1" s="1"/>
  <c r="G115" i="1"/>
  <c r="H115" i="1" s="1"/>
  <c r="G117" i="1"/>
  <c r="H117" i="1" s="1"/>
  <c r="G119" i="1"/>
  <c r="H119" i="1" s="1"/>
  <c r="G104" i="1"/>
  <c r="G106" i="1"/>
  <c r="G90" i="1"/>
  <c r="F152" i="1"/>
  <c r="C114" i="1"/>
  <c r="F114" i="1"/>
  <c r="C152" i="1"/>
  <c r="E89" i="1"/>
  <c r="H104" i="1"/>
  <c r="E114" i="1"/>
  <c r="H106" i="1"/>
  <c r="C89" i="1"/>
  <c r="E121" i="1"/>
  <c r="F89" i="1"/>
  <c r="D121" i="1"/>
  <c r="E152" i="1"/>
  <c r="H90" i="1"/>
  <c r="F121" i="1"/>
  <c r="D89" i="1"/>
  <c r="C121" i="1"/>
  <c r="D114" i="1"/>
  <c r="D152" i="1"/>
  <c r="G152" i="1" l="1"/>
  <c r="H152" i="1" s="1"/>
  <c r="H175" i="1"/>
  <c r="G114" i="1"/>
  <c r="H114" i="1" s="1"/>
  <c r="G89" i="1"/>
  <c r="G121" i="1"/>
  <c r="H121" i="1" s="1"/>
  <c r="F167" i="1"/>
  <c r="F113" i="1" s="1"/>
  <c r="C167" i="1"/>
  <c r="H89" i="1"/>
  <c r="E167" i="1"/>
  <c r="E179" i="1" s="1"/>
  <c r="D167" i="1"/>
  <c r="D113" i="1" l="1"/>
  <c r="G167" i="1"/>
  <c r="H167" i="1" s="1"/>
  <c r="C179" i="1"/>
  <c r="F179" i="1"/>
  <c r="C113" i="1"/>
  <c r="E113" i="1"/>
  <c r="D179" i="1"/>
  <c r="G113" i="1" l="1"/>
  <c r="H113" i="1" s="1"/>
  <c r="G179" i="1"/>
  <c r="H179" i="1" s="1"/>
</calcChain>
</file>

<file path=xl/sharedStrings.xml><?xml version="1.0" encoding="utf-8"?>
<sst xmlns="http://schemas.openxmlformats.org/spreadsheetml/2006/main" count="216" uniqueCount="171">
  <si>
    <t>grad-oroslavje@kr.t-com.hr</t>
  </si>
  <si>
    <t>B I L J E Š K E</t>
  </si>
  <si>
    <t>Konsolidacija se odnosi na financijska izvješća Proračunskih korisnika grada Oroslavja i to:</t>
  </si>
  <si>
    <t>1.</t>
  </si>
  <si>
    <t>Otvoreno učilište Oroslavje, broj zaposlenih: 1</t>
  </si>
  <si>
    <t>2.</t>
  </si>
  <si>
    <t>3.</t>
  </si>
  <si>
    <t>GRADSKA KNJIŽNICA</t>
  </si>
  <si>
    <t>DJEĆJI VRTIĆ OROSLAVJE</t>
  </si>
  <si>
    <t>OTVORENO UČILIŠTE</t>
  </si>
  <si>
    <t>ukupno: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</si>
  <si>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</si>
  <si>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</si>
  <si>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</si>
  <si>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</si>
  <si>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</si>
  <si>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</si>
  <si>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Službena putovanja</t>
  </si>
  <si>
    <t>Seminari</t>
  </si>
  <si>
    <t>Ostale naknade zaposlenima</t>
  </si>
  <si>
    <t>Rashodi za materijal i energiju</t>
  </si>
  <si>
    <t>Uredski materijal i ostali materijalni rashodi</t>
  </si>
  <si>
    <t>Namirnice</t>
  </si>
  <si>
    <t>Energija</t>
  </si>
  <si>
    <t>Rashodi za usluge</t>
  </si>
  <si>
    <t>Usluge telefona, pošte i prijevoza</t>
  </si>
  <si>
    <t>Usluge tekućeg i investicijskog održavanja</t>
  </si>
  <si>
    <t>Komunalne usluge</t>
  </si>
  <si>
    <t>Intelektualne i osobne usluge</t>
  </si>
  <si>
    <t>Usluge ažuriranja računalnih baza</t>
  </si>
  <si>
    <t>Ostale usluge</t>
  </si>
  <si>
    <t>Ostali nespomenuti rashodi poslovanja</t>
  </si>
  <si>
    <t>Premije osiguranja</t>
  </si>
  <si>
    <t>Reprezentacija</t>
  </si>
  <si>
    <t>Članarine</t>
  </si>
  <si>
    <t>Kamate na primljene kredite</t>
  </si>
  <si>
    <t>Ostali financijski rashodi</t>
  </si>
  <si>
    <t>Bankarske usluge i usluge platnog prometa</t>
  </si>
  <si>
    <t>Postrojenja i oprema</t>
  </si>
  <si>
    <t>Knjige</t>
  </si>
  <si>
    <t>UKUPNO:</t>
  </si>
  <si>
    <t>I Obrazac PR-RAS</t>
  </si>
  <si>
    <t>1)</t>
  </si>
  <si>
    <t xml:space="preserve"> i vlastitih prihoda proračunskih korisnika:</t>
  </si>
  <si>
    <r>
      <rPr>
        <b/>
        <sz val="8"/>
        <color theme="1"/>
        <rFont val="Calibri"/>
        <family val="2"/>
        <charset val="238"/>
        <scheme val="minor"/>
      </rPr>
      <t>Otvoreno učilište</t>
    </r>
    <r>
      <rPr>
        <sz val="8"/>
        <color theme="1"/>
        <rFont val="Calibri"/>
        <family val="2"/>
        <charset val="238"/>
        <scheme val="minor"/>
      </rPr>
      <t xml:space="preserve">   u iznosu od 1 kune ( iz razloga što je račun korisnika u mirovanju te se plaćanja vrše preko računa grada) </t>
    </r>
  </si>
  <si>
    <t>Razvrstani su u tabeli po analitici kako slijedi:</t>
  </si>
  <si>
    <t>konto   /  vrsta prihod-primitka</t>
  </si>
  <si>
    <t xml:space="preserve">UKUPNO </t>
  </si>
  <si>
    <t xml:space="preserve">  PRIHODI PRORAČUNSKIH PRORAČUNA  </t>
  </si>
  <si>
    <t xml:space="preserve">  PRIHODI GRADA  </t>
  </si>
  <si>
    <t xml:space="preserve">  DJEČJI VRTIĆ  </t>
  </si>
  <si>
    <t xml:space="preserve">  GRADSKA KNJIŽNICA  </t>
  </si>
  <si>
    <t xml:space="preserve">  OTVORENO UČILIŠTE  </t>
  </si>
  <si>
    <t xml:space="preserve">  GRAD OROSLAVJE  </t>
  </si>
  <si>
    <t>SVEUKUPNO PRIHODI I PRIMICI</t>
  </si>
  <si>
    <t>Prihodi poslovanja</t>
  </si>
  <si>
    <t>Porez i prirez na dohodak</t>
  </si>
  <si>
    <t>Porezi na imovinu</t>
  </si>
  <si>
    <t>Porezi na robu i usluge</t>
  </si>
  <si>
    <t>Pomoći proračunu iz drugih proračuna</t>
  </si>
  <si>
    <t>Pomoći proračunskim korisnicima iz proračuna koji im nije nadležan</t>
  </si>
  <si>
    <t>Pomoći iz državnog proračuna temeljem prijenosa EU sredstava</t>
  </si>
  <si>
    <t>Prihodi od financijske imovine</t>
  </si>
  <si>
    <t>Prihodi od nefinancijske imovine</t>
  </si>
  <si>
    <t>Upravne i administrativne pristojbe</t>
  </si>
  <si>
    <t>Prihodi po posebnim propisima</t>
  </si>
  <si>
    <t>Komunalni doprinosi i naknade</t>
  </si>
  <si>
    <t>Donacije od pravnih i fizičkih osoba izvan općeg proračuna</t>
  </si>
  <si>
    <t>Ostali prihodi</t>
  </si>
  <si>
    <t>Prihodi od prodaje nefinancijske imovine</t>
  </si>
  <si>
    <t>Prihodi od prodaje građevinskih objekata</t>
  </si>
  <si>
    <t>Primici od financijske imovine i zaduživanja</t>
  </si>
  <si>
    <t>Primljeni krediti i zajmovi od kreditnih i ostalih financijskih institucija izvan javnog sektora</t>
  </si>
  <si>
    <t>Primljeni  zajmovi od drugih razina vlasti</t>
  </si>
  <si>
    <t>2)</t>
  </si>
  <si>
    <t>UKUPNO RASHODI I IZDACI 30.06.2020.</t>
  </si>
  <si>
    <t>UKUPNO KORISNICI</t>
  </si>
  <si>
    <t>GRAD OROSLAVJE</t>
  </si>
  <si>
    <t>UKUPNO RASHODI I IZDACI</t>
  </si>
  <si>
    <t>RASHODI ZA ZAPOSLENE</t>
  </si>
  <si>
    <t>MATERIJALNI RASHODI</t>
  </si>
  <si>
    <t>Naknade za prijevoz</t>
  </si>
  <si>
    <t>Materijal za održavanje</t>
  </si>
  <si>
    <t>Sitni inventar</t>
  </si>
  <si>
    <t>Službena odijela</t>
  </si>
  <si>
    <t>Usluge informiranja</t>
  </si>
  <si>
    <t>Zakupnine i najamnine</t>
  </si>
  <si>
    <t>Zdravstvene i veterinarske usluge</t>
  </si>
  <si>
    <t>Naknada osoboma izvan radnog odnosa</t>
  </si>
  <si>
    <t>Naknade za rad pred.tijela</t>
  </si>
  <si>
    <t>FINANCIJSKI RASHODI</t>
  </si>
  <si>
    <t>Zatezne kamate</t>
  </si>
  <si>
    <t>Ostali fin.rashodi</t>
  </si>
  <si>
    <t>SUBVENCIJE</t>
  </si>
  <si>
    <t>Subvencije</t>
  </si>
  <si>
    <t>POMOĆI</t>
  </si>
  <si>
    <t>NAKNADE GRAĐANIMA</t>
  </si>
  <si>
    <t xml:space="preserve">OSTALI RASHODI         </t>
  </si>
  <si>
    <t>Građevinski objekti</t>
  </si>
  <si>
    <t>Prijevozna sredstva</t>
  </si>
  <si>
    <t>Nenaterijalna imovina</t>
  </si>
  <si>
    <t>Dodatna ulaganja na građevinskim objektima</t>
  </si>
  <si>
    <t>Otplate glavnica primljenih kredita</t>
  </si>
  <si>
    <t>Otplate glavnica-robni kredit</t>
  </si>
  <si>
    <t>UKUPNO: 3+4+5</t>
  </si>
  <si>
    <t>PRENESENI VIŠAK / MANJAK SREDSTAVA IZ PRETHODNE GODINE</t>
  </si>
  <si>
    <t>VIŠAK / MANJAK SREDSTAVA RASPOLOŽIV U SLJEDEĆEM RAZDOBLJU</t>
  </si>
  <si>
    <t>3)</t>
  </si>
  <si>
    <t>4)</t>
  </si>
  <si>
    <t>Naknade za prijevoz, za rad na terenu i odvojeni život</t>
  </si>
  <si>
    <t>Stručno usavršavanje zaposlenika</t>
  </si>
  <si>
    <t>Ostale naknade troškova zaposlenima</t>
  </si>
  <si>
    <t>3231</t>
  </si>
  <si>
    <t>3232</t>
  </si>
  <si>
    <t>3233</t>
  </si>
  <si>
    <t>Usluge promidžbe i informiranja</t>
  </si>
  <si>
    <t>3234</t>
  </si>
  <si>
    <t>3235</t>
  </si>
  <si>
    <t>3236</t>
  </si>
  <si>
    <t>3237</t>
  </si>
  <si>
    <t>3238</t>
  </si>
  <si>
    <t>Računalne usluge</t>
  </si>
  <si>
    <t>3239</t>
  </si>
  <si>
    <t>329</t>
  </si>
  <si>
    <t>3299</t>
  </si>
  <si>
    <t>3433</t>
  </si>
  <si>
    <t>Oprema</t>
  </si>
  <si>
    <t>Komunikacijska oprema</t>
  </si>
  <si>
    <t xml:space="preserve">Oprema za grajanje i </t>
  </si>
  <si>
    <t xml:space="preserve">Otplata glavnice primljenih zajmova </t>
  </si>
  <si>
    <t>Otplata glavnice primljenih kredita</t>
  </si>
  <si>
    <t>Otplata glavnice</t>
  </si>
  <si>
    <t>uz  Konsolidirane financijske izvještaje za razdoblje od 01.01. do 31.12.2021. godine</t>
  </si>
  <si>
    <t>Gradska knjižnica Oroslavje, broj zaposlenih: 3</t>
  </si>
  <si>
    <t>Konsolidacija 31.12.2021.</t>
  </si>
  <si>
    <t>ukupno</t>
  </si>
  <si>
    <t>prihodi 31.12.2021.</t>
  </si>
  <si>
    <t>Pomoći unutar općeg proračuna</t>
  </si>
  <si>
    <t>Pomoćo pr.koisnicima dr.proračuna</t>
  </si>
  <si>
    <t>Pristojbe i naknade</t>
  </si>
  <si>
    <t>Dječji vrtić „Cvrkutić“ Oroslavje, broj zaposlenih: 14</t>
  </si>
  <si>
    <r>
      <rPr>
        <b/>
        <sz val="8"/>
        <color theme="1"/>
        <rFont val="Calibri"/>
        <family val="2"/>
        <charset val="238"/>
        <scheme val="minor"/>
      </rPr>
      <t xml:space="preserve">Dječji vrtić „Cvrkutić“ </t>
    </r>
    <r>
      <rPr>
        <sz val="8"/>
        <color theme="1"/>
        <rFont val="Calibri"/>
        <family val="2"/>
        <charset val="238"/>
        <scheme val="minor"/>
      </rPr>
      <t>u iznosu od  693.035 kuna (  prihoda od kamata, sufinanciranje roditelja i pomoći iz DP za redovnu djelatnost te kapitalne pomoći iz DP ) ,</t>
    </r>
  </si>
  <si>
    <r>
      <rPr>
        <b/>
        <sz val="8"/>
        <color theme="1"/>
        <rFont val="Calibri"/>
        <family val="2"/>
        <charset val="238"/>
        <scheme val="minor"/>
      </rPr>
      <t>Gradske knjižnice</t>
    </r>
    <r>
      <rPr>
        <sz val="8"/>
        <color theme="1"/>
        <rFont val="Calibri"/>
        <family val="2"/>
        <charset val="238"/>
        <scheme val="minor"/>
      </rPr>
      <t xml:space="preserve"> u iznosu do 59.637  kuna ( kamate, članarine , pomoći).</t>
    </r>
  </si>
  <si>
    <r>
      <rPr>
        <b/>
        <sz val="8"/>
        <color theme="1"/>
        <rFont val="Calibri"/>
        <family val="2"/>
        <charset val="238"/>
        <scheme val="minor"/>
      </rPr>
      <t>AOP 632 Ukupni prihodi i primici</t>
    </r>
    <r>
      <rPr>
        <sz val="8"/>
        <color theme="1"/>
        <rFont val="Calibri"/>
        <family val="2"/>
        <charset val="238"/>
        <scheme val="minor"/>
      </rPr>
      <t xml:space="preserve"> -u iznosu od 19.796.225 sastoje se od  prihoda Grada u iznosu od 19.043.552 kuna</t>
    </r>
  </si>
  <si>
    <r>
      <rPr>
        <b/>
        <sz val="8"/>
        <color theme="1"/>
        <rFont val="Calibri"/>
        <family val="2"/>
        <charset val="238"/>
        <scheme val="minor"/>
      </rPr>
      <t>AOP 633 – Ukupni rashodi i izdaci</t>
    </r>
    <r>
      <rPr>
        <sz val="8"/>
        <color theme="1"/>
        <rFont val="Calibri"/>
        <family val="2"/>
        <charset val="238"/>
        <scheme val="minor"/>
      </rPr>
      <t xml:space="preserve"> - u iznosu od 20.354.580 kuna -  razvrstani su u tabeli kako slijedi:</t>
    </r>
  </si>
  <si>
    <t>AOP 637 – Manjak prihoda preneseni iz 2020.- godine u iznosu od 2.255.022</t>
  </si>
  <si>
    <t>sastoji se od prenesenih viškova/manjkova proračuna i  proračunskih korisnika:</t>
  </si>
  <si>
    <t>Gradska knjižnica višak od 12.049 kuna,  Otvoreno učilište višak u iznosu od 14.421 kuna</t>
  </si>
  <si>
    <t xml:space="preserve"> te prenesenog manjka prihoda  Dječjeg vrtića u iznosu od 26.423 i  Grada u iznosu od 2.255.069 kuna.</t>
  </si>
  <si>
    <t>te manjka prihoda  Dječjeg vrtića u iznosu od 1.552.438 kune i Grada Oroslavja u iznosu od 1.260.939 kuna.</t>
  </si>
  <si>
    <t xml:space="preserve"> i Gradske knjižnice u iznosu od 15.953 kuna </t>
  </si>
  <si>
    <r>
      <t>AOP 637 – Manjak prihoda i primitaka za pokriće u sljedećem razdoblju</t>
    </r>
    <r>
      <rPr>
        <sz val="10"/>
        <color theme="1"/>
        <rFont val="Calibri"/>
        <family val="2"/>
        <charset val="238"/>
        <scheme val="minor"/>
      </rPr>
      <t xml:space="preserve"> u iznosu od 2.813.377</t>
    </r>
  </si>
  <si>
    <t>Naziv obveznika:</t>
  </si>
  <si>
    <t>Sjedište obveznika:</t>
  </si>
  <si>
    <t>Oroslavje</t>
  </si>
  <si>
    <t>Adresa obveznika:</t>
  </si>
  <si>
    <t>Oro trg 1</t>
  </si>
  <si>
    <t>OIB:</t>
  </si>
  <si>
    <t>Broj RKP-a</t>
  </si>
  <si>
    <t>Matični broj:</t>
  </si>
  <si>
    <t>Razina:</t>
  </si>
  <si>
    <t>Šifra djelatnosti:</t>
  </si>
  <si>
    <t>Šifra grada</t>
  </si>
  <si>
    <t xml:space="preserve">Šifra županije: </t>
  </si>
  <si>
    <t>e-pošta:</t>
  </si>
  <si>
    <t>Bilješke sastavila:</t>
  </si>
  <si>
    <t xml:space="preserve">Ivanka Tuđa </t>
  </si>
  <si>
    <t xml:space="preserve">            GRADONAČELNIK:</t>
  </si>
  <si>
    <t xml:space="preserve">               Viktor Šimunić</t>
  </si>
  <si>
    <t>Sastoji se od:   viška prihoda proračunskih korisnika Otvorenog učilišta u iznosu od 13.739 kuna</t>
  </si>
  <si>
    <t>U Oroslavju, 25.02.2022.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</si>
</sst>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k_n_-;\-* #,##0.00\ _k_n_-;_-* &quot;-&quot;??\ _k_n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u/>
      <sz val="7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color rgb="FFFFFF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u/>
      <sz val="9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rgb="FFFFFFFF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8"/>
      <color rgb="FFFFFFFF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6464B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1" applyNumberFormat="1" applyFont="1" applyAlignment="1">
      <alignment wrapText="1"/>
    </xf>
    <xf numFmtId="0" fontId="6" fillId="0" borderId="0" xfId="0" applyFont="1" applyAlignment="1">
      <alignment horizontal="left" vertical="center"/>
    </xf>
    <xf numFmtId="0" fontId="4" fillId="0" borderId="3" xfId="0" applyFont="1" applyBorder="1"/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164" fontId="0" fillId="0" borderId="0" xfId="1" applyNumberFormat="1" applyFont="1" applyAlignment="1">
      <alignment horizontal="left" vertical="top"/>
    </xf>
    <xf numFmtId="0" fontId="0" fillId="0" borderId="0" xfId="0" applyAlignment="1">
      <alignment vertical="top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vertical="top" wrapText="1"/>
    </xf>
    <xf numFmtId="164" fontId="0" fillId="0" borderId="0" xfId="1" applyNumberFormat="1" applyFont="1" applyAlignment="1">
      <alignment vertical="top" wrapText="1"/>
    </xf>
    <xf numFmtId="0" fontId="10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" fontId="11" fillId="0" borderId="0" xfId="0" applyNumberFormat="1" applyFont="1" applyAlignment="1">
      <alignment vertical="top" wrapText="1"/>
    </xf>
    <xf numFmtId="0" fontId="12" fillId="0" borderId="0" xfId="0" applyFont="1" applyAlignment="1">
      <alignment vertical="center"/>
    </xf>
    <xf numFmtId="0" fontId="10" fillId="0" borderId="0" xfId="0" applyFont="1"/>
    <xf numFmtId="164" fontId="10" fillId="0" borderId="0" xfId="1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164" fontId="13" fillId="0" borderId="0" xfId="1" applyNumberFormat="1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top"/>
    </xf>
    <xf numFmtId="164" fontId="13" fillId="0" borderId="0" xfId="1" applyNumberFormat="1" applyFont="1"/>
    <xf numFmtId="0" fontId="4" fillId="0" borderId="0" xfId="0" applyFont="1" applyAlignment="1">
      <alignment vertical="center"/>
    </xf>
    <xf numFmtId="164" fontId="4" fillId="0" borderId="0" xfId="1" applyNumberFormat="1" applyFont="1"/>
    <xf numFmtId="165" fontId="4" fillId="0" borderId="0" xfId="3" applyFont="1" applyAlignment="1">
      <alignment vertical="top"/>
    </xf>
    <xf numFmtId="0" fontId="5" fillId="8" borderId="7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11" borderId="7" xfId="0" applyFont="1" applyFill="1" applyBorder="1" applyAlignment="1">
      <alignment horizontal="center" vertical="top" wrapText="1"/>
    </xf>
    <xf numFmtId="164" fontId="9" fillId="11" borderId="7" xfId="1" applyNumberFormat="1" applyFont="1" applyFill="1" applyBorder="1" applyAlignment="1">
      <alignment horizontal="center" vertical="top" wrapText="1"/>
    </xf>
    <xf numFmtId="4" fontId="15" fillId="11" borderId="7" xfId="0" applyNumberFormat="1" applyFont="1" applyFill="1" applyBorder="1" applyAlignment="1">
      <alignment horizontal="center" vertical="top" wrapText="1"/>
    </xf>
    <xf numFmtId="4" fontId="9" fillId="11" borderId="7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164" fontId="9" fillId="9" borderId="7" xfId="1" applyNumberFormat="1" applyFont="1" applyFill="1" applyBorder="1" applyAlignment="1">
      <alignment horizontal="center" vertical="top" wrapText="1"/>
    </xf>
    <xf numFmtId="164" fontId="4" fillId="0" borderId="0" xfId="1" applyNumberFormat="1" applyFont="1" applyAlignment="1">
      <alignment vertical="top" wrapText="1"/>
    </xf>
    <xf numFmtId="164" fontId="10" fillId="0" borderId="0" xfId="1" applyNumberFormat="1" applyFont="1" applyAlignment="1">
      <alignment vertical="center"/>
    </xf>
    <xf numFmtId="0" fontId="10" fillId="0" borderId="0" xfId="0" applyFont="1" applyAlignment="1">
      <alignment wrapText="1"/>
    </xf>
    <xf numFmtId="164" fontId="10" fillId="0" borderId="0" xfId="1" applyNumberFormat="1" applyFont="1" applyAlignment="1">
      <alignment wrapText="1"/>
    </xf>
    <xf numFmtId="0" fontId="13" fillId="0" borderId="0" xfId="0" applyFont="1" applyAlignment="1">
      <alignment wrapText="1"/>
    </xf>
    <xf numFmtId="164" fontId="13" fillId="0" borderId="0" xfId="1" applyNumberFormat="1" applyFont="1" applyAlignment="1">
      <alignment wrapText="1"/>
    </xf>
    <xf numFmtId="0" fontId="6" fillId="15" borderId="7" xfId="0" applyFont="1" applyFill="1" applyBorder="1" applyAlignment="1">
      <alignment vertical="center"/>
    </xf>
    <xf numFmtId="0" fontId="5" fillId="8" borderId="7" xfId="0" applyFont="1" applyFill="1" applyBorder="1" applyAlignment="1">
      <alignment vertical="center" wrapText="1"/>
    </xf>
    <xf numFmtId="0" fontId="5" fillId="8" borderId="7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164" fontId="16" fillId="0" borderId="0" xfId="1" applyNumberFormat="1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164" fontId="16" fillId="0" borderId="0" xfId="1" applyNumberFormat="1" applyFont="1"/>
    <xf numFmtId="164" fontId="17" fillId="0" borderId="0" xfId="1" applyNumberFormat="1" applyFont="1" applyAlignment="1">
      <alignment vertical="center"/>
    </xf>
    <xf numFmtId="0" fontId="18" fillId="0" borderId="8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4" fillId="0" borderId="0" xfId="0" applyFont="1" applyBorder="1"/>
    <xf numFmtId="0" fontId="6" fillId="0" borderId="0" xfId="0" applyFont="1" applyBorder="1" applyAlignment="1">
      <alignment vertical="center"/>
    </xf>
    <xf numFmtId="0" fontId="10" fillId="0" borderId="0" xfId="0" applyFont="1" applyBorder="1"/>
    <xf numFmtId="0" fontId="4" fillId="0" borderId="10" xfId="0" applyFont="1" applyBorder="1"/>
    <xf numFmtId="0" fontId="4" fillId="0" borderId="9" xfId="0" applyFont="1" applyBorder="1"/>
    <xf numFmtId="0" fontId="20" fillId="0" borderId="8" xfId="2" applyFont="1" applyBorder="1" applyAlignment="1">
      <alignment vertical="center"/>
    </xf>
    <xf numFmtId="0" fontId="10" fillId="0" borderId="10" xfId="0" applyFont="1" applyBorder="1"/>
    <xf numFmtId="0" fontId="6" fillId="0" borderId="10" xfId="0" applyFont="1" applyBorder="1" applyAlignment="1">
      <alignment vertical="center"/>
    </xf>
    <xf numFmtId="0" fontId="7" fillId="0" borderId="9" xfId="2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7" fillId="0" borderId="3" xfId="2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15"/>
    </xf>
    <xf numFmtId="0" fontId="23" fillId="2" borderId="7" xfId="0" applyFont="1" applyFill="1" applyBorder="1" applyAlignment="1">
      <alignment horizontal="center" vertical="top" wrapText="1"/>
    </xf>
    <xf numFmtId="4" fontId="23" fillId="2" borderId="7" xfId="0" applyNumberFormat="1" applyFont="1" applyFill="1" applyBorder="1" applyAlignment="1">
      <alignment horizontal="center" vertical="top" wrapText="1"/>
    </xf>
    <xf numFmtId="0" fontId="24" fillId="3" borderId="7" xfId="0" applyFont="1" applyFill="1" applyBorder="1" applyAlignment="1">
      <alignment horizontal="left" vertical="top" wrapText="1"/>
    </xf>
    <xf numFmtId="0" fontId="24" fillId="3" borderId="7" xfId="0" applyFont="1" applyFill="1" applyBorder="1" applyAlignment="1">
      <alignment vertical="top" wrapText="1"/>
    </xf>
    <xf numFmtId="4" fontId="24" fillId="3" borderId="7" xfId="0" applyNumberFormat="1" applyFont="1" applyFill="1" applyBorder="1" applyAlignment="1">
      <alignment vertical="top" wrapText="1"/>
    </xf>
    <xf numFmtId="4" fontId="24" fillId="4" borderId="7" xfId="0" applyNumberFormat="1" applyFont="1" applyFill="1" applyBorder="1" applyAlignment="1">
      <alignment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7" xfId="0" applyFont="1" applyBorder="1" applyAlignment="1">
      <alignment vertical="top" wrapText="1"/>
    </xf>
    <xf numFmtId="4" fontId="24" fillId="0" borderId="7" xfId="0" applyNumberFormat="1" applyFont="1" applyBorder="1" applyAlignment="1">
      <alignment vertical="top" wrapText="1"/>
    </xf>
    <xf numFmtId="0" fontId="25" fillId="0" borderId="7" xfId="0" applyFont="1" applyBorder="1" applyAlignment="1">
      <alignment wrapText="1"/>
    </xf>
    <xf numFmtId="0" fontId="25" fillId="0" borderId="7" xfId="0" applyFont="1" applyBorder="1"/>
    <xf numFmtId="0" fontId="24" fillId="5" borderId="7" xfId="0" applyFont="1" applyFill="1" applyBorder="1" applyAlignment="1">
      <alignment horizontal="left" vertical="top" wrapText="1"/>
    </xf>
    <xf numFmtId="0" fontId="24" fillId="5" borderId="7" xfId="0" applyFont="1" applyFill="1" applyBorder="1" applyAlignment="1">
      <alignment vertical="top" wrapText="1"/>
    </xf>
    <xf numFmtId="4" fontId="24" fillId="5" borderId="7" xfId="0" applyNumberFormat="1" applyFont="1" applyFill="1" applyBorder="1" applyAlignment="1">
      <alignment vertical="top" wrapText="1"/>
    </xf>
    <xf numFmtId="0" fontId="24" fillId="15" borderId="7" xfId="0" applyFont="1" applyFill="1" applyBorder="1" applyAlignment="1">
      <alignment horizontal="left" vertical="top" wrapText="1"/>
    </xf>
    <xf numFmtId="0" fontId="24" fillId="15" borderId="7" xfId="0" applyFont="1" applyFill="1" applyBorder="1" applyAlignment="1">
      <alignment vertical="top" wrapText="1"/>
    </xf>
    <xf numFmtId="4" fontId="24" fillId="15" borderId="7" xfId="0" applyNumberFormat="1" applyFont="1" applyFill="1" applyBorder="1" applyAlignment="1">
      <alignment vertical="top" wrapText="1"/>
    </xf>
    <xf numFmtId="0" fontId="13" fillId="0" borderId="7" xfId="0" applyFont="1" applyBorder="1" applyAlignment="1">
      <alignment vertical="center"/>
    </xf>
    <xf numFmtId="3" fontId="13" fillId="0" borderId="7" xfId="0" applyNumberFormat="1" applyFont="1" applyBorder="1" applyAlignment="1">
      <alignment horizontal="right" vertical="center"/>
    </xf>
    <xf numFmtId="0" fontId="13" fillId="0" borderId="7" xfId="0" applyFont="1" applyBorder="1"/>
    <xf numFmtId="0" fontId="13" fillId="0" borderId="7" xfId="0" applyFont="1" applyBorder="1" applyAlignment="1">
      <alignment horizontal="right" vertical="center"/>
    </xf>
    <xf numFmtId="0" fontId="26" fillId="10" borderId="7" xfId="0" applyFont="1" applyFill="1" applyBorder="1" applyAlignment="1">
      <alignment vertical="center"/>
    </xf>
    <xf numFmtId="3" fontId="26" fillId="10" borderId="7" xfId="0" applyNumberFormat="1" applyFont="1" applyFill="1" applyBorder="1" applyAlignment="1">
      <alignment horizontal="right" vertical="center"/>
    </xf>
    <xf numFmtId="0" fontId="13" fillId="9" borderId="7" xfId="0" applyFont="1" applyFill="1" applyBorder="1"/>
    <xf numFmtId="0" fontId="27" fillId="9" borderId="7" xfId="0" applyFont="1" applyFill="1" applyBorder="1" applyAlignment="1">
      <alignment vertical="center"/>
    </xf>
    <xf numFmtId="3" fontId="27" fillId="9" borderId="7" xfId="0" applyNumberFormat="1" applyFont="1" applyFill="1" applyBorder="1" applyAlignment="1">
      <alignment horizontal="right" vertical="center"/>
    </xf>
    <xf numFmtId="0" fontId="14" fillId="6" borderId="7" xfId="0" applyFont="1" applyFill="1" applyBorder="1" applyAlignment="1">
      <alignment horizontal="left" vertical="top" wrapText="1"/>
    </xf>
    <xf numFmtId="0" fontId="14" fillId="6" borderId="7" xfId="0" applyFont="1" applyFill="1" applyBorder="1" applyAlignment="1">
      <alignment vertical="top" wrapText="1"/>
    </xf>
    <xf numFmtId="3" fontId="14" fillId="6" borderId="7" xfId="0" applyNumberFormat="1" applyFont="1" applyFill="1" applyBorder="1" applyAlignment="1">
      <alignment vertical="top" wrapText="1"/>
    </xf>
    <xf numFmtId="0" fontId="14" fillId="3" borderId="7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vertical="top" wrapText="1"/>
    </xf>
    <xf numFmtId="3" fontId="14" fillId="3" borderId="7" xfId="0" applyNumberFormat="1" applyFont="1" applyFill="1" applyBorder="1" applyAlignment="1">
      <alignment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7" xfId="0" applyFont="1" applyBorder="1" applyAlignment="1">
      <alignment vertical="top" wrapText="1"/>
    </xf>
    <xf numFmtId="3" fontId="13" fillId="0" borderId="7" xfId="1" applyNumberFormat="1" applyFont="1" applyBorder="1" applyAlignment="1">
      <alignment vertical="top" wrapText="1"/>
    </xf>
    <xf numFmtId="164" fontId="13" fillId="0" borderId="7" xfId="1" applyNumberFormat="1" applyFont="1" applyBorder="1" applyAlignment="1">
      <alignment vertical="top" wrapText="1"/>
    </xf>
    <xf numFmtId="164" fontId="14" fillId="3" borderId="7" xfId="1" applyNumberFormat="1" applyFont="1" applyFill="1" applyBorder="1" applyAlignment="1">
      <alignment vertical="top" wrapText="1"/>
    </xf>
    <xf numFmtId="4" fontId="14" fillId="6" borderId="7" xfId="0" applyNumberFormat="1" applyFont="1" applyFill="1" applyBorder="1" applyAlignment="1">
      <alignment vertical="top" wrapText="1"/>
    </xf>
    <xf numFmtId="4" fontId="14" fillId="3" borderId="7" xfId="0" applyNumberFormat="1" applyFont="1" applyFill="1" applyBorder="1" applyAlignment="1">
      <alignment vertical="top" wrapText="1"/>
    </xf>
    <xf numFmtId="3" fontId="13" fillId="0" borderId="7" xfId="0" applyNumberFormat="1" applyFont="1" applyBorder="1" applyAlignment="1">
      <alignment vertical="top" wrapText="1"/>
    </xf>
    <xf numFmtId="0" fontId="13" fillId="12" borderId="7" xfId="0" applyFont="1" applyFill="1" applyBorder="1" applyAlignment="1">
      <alignment horizontal="left" vertical="top" wrapText="1"/>
    </xf>
    <xf numFmtId="0" fontId="13" fillId="12" borderId="7" xfId="0" applyFont="1" applyFill="1" applyBorder="1" applyAlignment="1">
      <alignment vertical="top" wrapText="1"/>
    </xf>
    <xf numFmtId="3" fontId="14" fillId="12" borderId="7" xfId="0" applyNumberFormat="1" applyFont="1" applyFill="1" applyBorder="1" applyAlignment="1">
      <alignment vertical="top" wrapText="1"/>
    </xf>
    <xf numFmtId="0" fontId="14" fillId="13" borderId="7" xfId="0" applyFont="1" applyFill="1" applyBorder="1" applyAlignment="1">
      <alignment horizontal="left" vertical="top" wrapText="1"/>
    </xf>
    <xf numFmtId="0" fontId="14" fillId="13" borderId="7" xfId="0" applyFont="1" applyFill="1" applyBorder="1" applyAlignment="1">
      <alignment vertical="top" wrapText="1"/>
    </xf>
    <xf numFmtId="3" fontId="14" fillId="13" borderId="7" xfId="0" applyNumberFormat="1" applyFont="1" applyFill="1" applyBorder="1" applyAlignment="1">
      <alignment vertical="top" wrapText="1"/>
    </xf>
    <xf numFmtId="3" fontId="14" fillId="14" borderId="7" xfId="0" applyNumberFormat="1" applyFont="1" applyFill="1" applyBorder="1" applyAlignment="1">
      <alignment wrapText="1"/>
    </xf>
    <xf numFmtId="3" fontId="14" fillId="13" borderId="7" xfId="0" applyNumberFormat="1" applyFont="1" applyFill="1" applyBorder="1" applyAlignment="1">
      <alignment wrapText="1"/>
    </xf>
    <xf numFmtId="0" fontId="13" fillId="16" borderId="7" xfId="0" applyFont="1" applyFill="1" applyBorder="1" applyAlignment="1">
      <alignment horizontal="left" vertical="top" wrapText="1"/>
    </xf>
    <xf numFmtId="0" fontId="13" fillId="16" borderId="8" xfId="0" applyFont="1" applyFill="1" applyBorder="1" applyAlignment="1">
      <alignment vertical="top" wrapText="1"/>
    </xf>
    <xf numFmtId="3" fontId="14" fillId="16" borderId="7" xfId="0" applyNumberFormat="1" applyFont="1" applyFill="1" applyBorder="1" applyAlignment="1">
      <alignment vertical="top" wrapText="1"/>
    </xf>
    <xf numFmtId="49" fontId="19" fillId="0" borderId="4" xfId="0" applyNumberFormat="1" applyFont="1" applyBorder="1" applyAlignment="1">
      <alignment horizontal="left" vertical="center"/>
    </xf>
    <xf numFmtId="49" fontId="19" fillId="0" borderId="5" xfId="0" applyNumberFormat="1" applyFont="1" applyBorder="1" applyAlignment="1">
      <alignment horizontal="left" vertical="center"/>
    </xf>
    <xf numFmtId="49" fontId="19" fillId="0" borderId="6" xfId="0" applyNumberFormat="1" applyFont="1" applyBorder="1" applyAlignment="1">
      <alignment horizontal="left" vertical="center"/>
    </xf>
    <xf numFmtId="0" fontId="13" fillId="13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7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top" wrapText="1"/>
    </xf>
    <xf numFmtId="0" fontId="9" fillId="9" borderId="9" xfId="0" applyFont="1" applyFill="1" applyBorder="1" applyAlignment="1">
      <alignment horizontal="center" vertical="top" wrapText="1"/>
    </xf>
    <xf numFmtId="0" fontId="13" fillId="14" borderId="1" xfId="0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/>
    </xf>
  </cellXfs>
  <cellStyles count="4">
    <cellStyle name="Hiperveza" xfId="2" builtinId="8"/>
    <cellStyle name="Normalno" xfId="0" builtinId="0"/>
    <cellStyle name="Zarez" xfId="1" builtinId="3"/>
    <cellStyle name="Zarez 2" xfId="3" xr:uid="{2CA7CB3B-C4D6-4917-83B9-6CC4429B64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d-oroslavje@kr.t-com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C105-B173-4100-8F67-B0E29B04C499}">
  <dimension ref="A1:H209"/>
  <sheetViews>
    <sheetView tabSelected="1" topLeftCell="A188" zoomScale="125" zoomScaleNormal="125" workbookViewId="0">
      <selection activeCell="I196" sqref="I196"/>
    </sheetView>
  </sheetViews>
  <sheetFormatPr defaultRowHeight="8.4" customHeight="1" x14ac:dyDescent="0.2"/>
  <cols>
    <col min="1" max="1" width="3.77734375" style="1" customWidth="1"/>
    <col min="2" max="2" width="27.33203125" style="2" customWidth="1"/>
    <col min="3" max="3" width="10.33203125" style="3" customWidth="1"/>
    <col min="4" max="4" width="9.5546875" style="1" customWidth="1"/>
    <col min="5" max="5" width="10.21875" style="1" customWidth="1"/>
    <col min="6" max="6" width="9.44140625" style="1" customWidth="1"/>
    <col min="7" max="7" width="10.109375" style="1" customWidth="1"/>
    <col min="8" max="8" width="10.21875" style="1" customWidth="1"/>
    <col min="9" max="16384" width="8.88671875" style="1"/>
  </cols>
  <sheetData>
    <row r="1" spans="1:7" ht="8.4" customHeight="1" x14ac:dyDescent="0.2">
      <c r="B1" s="62" t="s">
        <v>152</v>
      </c>
      <c r="C1" s="63" t="s">
        <v>77</v>
      </c>
      <c r="D1" s="67"/>
      <c r="E1" s="68"/>
    </row>
    <row r="2" spans="1:7" ht="8.4" customHeight="1" x14ac:dyDescent="0.2">
      <c r="B2" s="62" t="s">
        <v>153</v>
      </c>
      <c r="C2" s="73" t="s">
        <v>154</v>
      </c>
      <c r="D2" s="64"/>
      <c r="E2" s="5"/>
    </row>
    <row r="3" spans="1:7" ht="8.4" customHeight="1" x14ac:dyDescent="0.2">
      <c r="B3" s="62" t="s">
        <v>155</v>
      </c>
      <c r="C3" s="62" t="s">
        <v>156</v>
      </c>
      <c r="D3" s="67"/>
      <c r="E3" s="68"/>
    </row>
    <row r="4" spans="1:7" ht="8.4" customHeight="1" x14ac:dyDescent="0.2">
      <c r="B4" s="63" t="s">
        <v>157</v>
      </c>
      <c r="C4" s="128">
        <v>86505626714</v>
      </c>
      <c r="D4" s="129"/>
      <c r="E4" s="130"/>
    </row>
    <row r="5" spans="1:7" ht="8.4" customHeight="1" x14ac:dyDescent="0.2">
      <c r="B5" s="62" t="s">
        <v>158</v>
      </c>
      <c r="C5" s="62">
        <v>28549</v>
      </c>
      <c r="D5" s="71"/>
      <c r="E5" s="72"/>
    </row>
    <row r="6" spans="1:7" ht="8.4" customHeight="1" x14ac:dyDescent="0.2">
      <c r="B6" s="62" t="s">
        <v>159</v>
      </c>
      <c r="C6" s="73">
        <v>2581442</v>
      </c>
      <c r="D6" s="65"/>
      <c r="E6" s="74"/>
    </row>
    <row r="7" spans="1:7" ht="8.4" customHeight="1" x14ac:dyDescent="0.2">
      <c r="B7" s="62" t="s">
        <v>160</v>
      </c>
      <c r="C7" s="62">
        <v>22</v>
      </c>
      <c r="D7" s="71"/>
      <c r="E7" s="72"/>
    </row>
    <row r="8" spans="1:7" ht="8.4" customHeight="1" x14ac:dyDescent="0.2">
      <c r="A8" s="6"/>
      <c r="B8" s="62" t="s">
        <v>161</v>
      </c>
      <c r="C8" s="73">
        <v>8411</v>
      </c>
      <c r="D8" s="65"/>
      <c r="E8" s="74"/>
    </row>
    <row r="9" spans="1:7" ht="8.4" customHeight="1" x14ac:dyDescent="0.2">
      <c r="B9" s="62" t="s">
        <v>162</v>
      </c>
      <c r="C9" s="62">
        <v>311</v>
      </c>
      <c r="D9" s="67"/>
      <c r="E9" s="68"/>
    </row>
    <row r="10" spans="1:7" ht="8.4" customHeight="1" x14ac:dyDescent="0.25">
      <c r="B10" s="62" t="s">
        <v>163</v>
      </c>
      <c r="C10" s="73">
        <v>2</v>
      </c>
      <c r="D10" s="66"/>
      <c r="E10" s="5"/>
    </row>
    <row r="11" spans="1:7" ht="8.4" customHeight="1" x14ac:dyDescent="0.25">
      <c r="B11" s="62" t="s">
        <v>164</v>
      </c>
      <c r="C11" s="69" t="s">
        <v>0</v>
      </c>
      <c r="D11" s="70"/>
      <c r="E11" s="68"/>
    </row>
    <row r="12" spans="1:7" ht="8.4" customHeight="1" x14ac:dyDescent="0.2">
      <c r="B12" s="4"/>
      <c r="C12" s="7"/>
    </row>
    <row r="13" spans="1:7" ht="8.4" customHeight="1" x14ac:dyDescent="0.2">
      <c r="B13" s="4"/>
      <c r="C13" s="7"/>
    </row>
    <row r="14" spans="1:7" ht="8.4" customHeight="1" x14ac:dyDescent="0.2">
      <c r="B14" s="4"/>
      <c r="C14" s="7"/>
    </row>
    <row r="15" spans="1:7" customFormat="1" ht="13.8" customHeight="1" x14ac:dyDescent="0.3">
      <c r="A15" s="133" t="s">
        <v>1</v>
      </c>
      <c r="B15" s="133"/>
      <c r="C15" s="133"/>
      <c r="D15" s="133"/>
      <c r="E15" s="133"/>
      <c r="F15" s="133"/>
      <c r="G15" s="133"/>
    </row>
    <row r="16" spans="1:7" customFormat="1" ht="16.8" customHeight="1" x14ac:dyDescent="0.3">
      <c r="A16" s="8" t="s">
        <v>132</v>
      </c>
      <c r="B16" s="8"/>
      <c r="C16" s="8"/>
      <c r="D16" s="8"/>
      <c r="E16" s="8"/>
      <c r="F16" s="8"/>
      <c r="G16" s="8"/>
    </row>
    <row r="17" spans="1:7" customFormat="1" ht="7.2" customHeight="1" x14ac:dyDescent="0.3">
      <c r="A17" s="9"/>
      <c r="B17" s="9"/>
      <c r="C17" s="10"/>
      <c r="D17" s="9"/>
      <c r="E17" s="9"/>
      <c r="F17" s="9"/>
      <c r="G17" s="9"/>
    </row>
    <row r="18" spans="1:7" customFormat="1" ht="11.4" customHeight="1" x14ac:dyDescent="0.3">
      <c r="A18" s="11" t="s">
        <v>2</v>
      </c>
      <c r="B18" s="12"/>
      <c r="C18" s="13"/>
      <c r="D18" s="12"/>
      <c r="E18" s="12"/>
      <c r="F18" s="12"/>
      <c r="G18" s="12"/>
    </row>
    <row r="19" spans="1:7" customFormat="1" ht="11.4" customHeight="1" x14ac:dyDescent="0.3">
      <c r="A19" s="14" t="s">
        <v>3</v>
      </c>
      <c r="B19" s="15" t="s">
        <v>4</v>
      </c>
      <c r="C19" s="16"/>
      <c r="D19" s="9"/>
      <c r="E19" s="9"/>
      <c r="F19" s="9"/>
      <c r="G19" s="9"/>
    </row>
    <row r="20" spans="1:7" customFormat="1" ht="11.4" customHeight="1" x14ac:dyDescent="0.3">
      <c r="A20" s="14" t="s">
        <v>5</v>
      </c>
      <c r="B20" s="15" t="s">
        <v>140</v>
      </c>
      <c r="C20" s="16"/>
    </row>
    <row r="21" spans="1:7" customFormat="1" ht="15.6" customHeight="1" x14ac:dyDescent="0.3">
      <c r="A21" s="14" t="s">
        <v>6</v>
      </c>
      <c r="B21" s="17" t="s">
        <v>133</v>
      </c>
      <c r="C21" s="18"/>
    </row>
    <row r="22" spans="1:7" s="17" customFormat="1" ht="17.399999999999999" customHeight="1" x14ac:dyDescent="0.3">
      <c r="A22" s="17" t="s">
        <v>134</v>
      </c>
      <c r="B22" s="19"/>
      <c r="C22" s="20"/>
    </row>
    <row r="23" spans="1:7" s="21" customFormat="1" ht="21.6" customHeight="1" x14ac:dyDescent="0.3">
      <c r="A23" s="77"/>
      <c r="B23" s="77"/>
      <c r="C23" s="78" t="s">
        <v>7</v>
      </c>
      <c r="D23" s="78" t="s">
        <v>8</v>
      </c>
      <c r="E23" s="78" t="s">
        <v>9</v>
      </c>
      <c r="F23" s="78" t="s">
        <v>10</v>
      </c>
    </row>
    <row r="24" spans="1:7" s="21" customFormat="1" ht="9" customHeight="1" x14ac:dyDescent="0.3">
      <c r="A24" s="79">
        <v>311</v>
      </c>
      <c r="B24" s="80" t="s">
        <v>11</v>
      </c>
      <c r="C24" s="81">
        <f>C25</f>
        <v>314961</v>
      </c>
      <c r="D24" s="81">
        <f>D25</f>
        <v>1300000</v>
      </c>
      <c r="E24" s="81">
        <f>E25</f>
        <v>83990</v>
      </c>
      <c r="F24" s="82">
        <f>SUM(C24:E24)</f>
        <v>1698951</v>
      </c>
    </row>
    <row r="25" spans="1:7" s="21" customFormat="1" ht="9" customHeight="1" x14ac:dyDescent="0.3">
      <c r="A25" s="83">
        <v>3111</v>
      </c>
      <c r="B25" s="84" t="s">
        <v>12</v>
      </c>
      <c r="C25" s="85">
        <v>314961</v>
      </c>
      <c r="D25" s="85">
        <v>1300000</v>
      </c>
      <c r="E25" s="85">
        <v>83990</v>
      </c>
      <c r="F25" s="82">
        <f t="shared" ref="F25:F69" si="0">SUM(C25:E25)</f>
        <v>1698951</v>
      </c>
    </row>
    <row r="26" spans="1:7" s="21" customFormat="1" ht="9" customHeight="1" x14ac:dyDescent="0.3">
      <c r="A26" s="79">
        <v>312</v>
      </c>
      <c r="B26" s="80" t="s">
        <v>13</v>
      </c>
      <c r="C26" s="81">
        <f>SUM(C27:C27)</f>
        <v>25800</v>
      </c>
      <c r="D26" s="81">
        <f>SUM(D27:D27)</f>
        <v>0</v>
      </c>
      <c r="E26" s="81">
        <f>SUM(E27:E27)</f>
        <v>9448</v>
      </c>
      <c r="F26" s="82">
        <f t="shared" si="0"/>
        <v>35248</v>
      </c>
    </row>
    <row r="27" spans="1:7" s="21" customFormat="1" ht="9" customHeight="1" x14ac:dyDescent="0.3">
      <c r="A27" s="83">
        <v>3121</v>
      </c>
      <c r="B27" s="84" t="s">
        <v>13</v>
      </c>
      <c r="C27" s="85">
        <v>25800</v>
      </c>
      <c r="D27" s="85"/>
      <c r="E27" s="85">
        <v>9448</v>
      </c>
      <c r="F27" s="82">
        <f t="shared" si="0"/>
        <v>35248</v>
      </c>
    </row>
    <row r="28" spans="1:7" s="21" customFormat="1" ht="9" customHeight="1" x14ac:dyDescent="0.3">
      <c r="A28" s="79">
        <v>313</v>
      </c>
      <c r="B28" s="80" t="s">
        <v>14</v>
      </c>
      <c r="C28" s="81">
        <f>C29</f>
        <v>39675</v>
      </c>
      <c r="D28" s="81">
        <f t="shared" ref="D28:E28" si="1">D29</f>
        <v>150080</v>
      </c>
      <c r="E28" s="81">
        <f t="shared" si="1"/>
        <v>13934</v>
      </c>
      <c r="F28" s="82">
        <f t="shared" si="0"/>
        <v>203689</v>
      </c>
    </row>
    <row r="29" spans="1:7" s="21" customFormat="1" ht="9" customHeight="1" x14ac:dyDescent="0.3">
      <c r="A29" s="83">
        <v>3132</v>
      </c>
      <c r="B29" s="84" t="s">
        <v>15</v>
      </c>
      <c r="C29" s="85">
        <v>39675</v>
      </c>
      <c r="D29" s="85">
        <v>150080</v>
      </c>
      <c r="E29" s="85">
        <v>13934</v>
      </c>
      <c r="F29" s="82">
        <f t="shared" si="0"/>
        <v>203689</v>
      </c>
    </row>
    <row r="30" spans="1:7" s="21" customFormat="1" ht="9" customHeight="1" x14ac:dyDescent="0.3">
      <c r="A30" s="79">
        <v>321</v>
      </c>
      <c r="B30" s="80" t="s">
        <v>16</v>
      </c>
      <c r="C30" s="81">
        <f>SUM(C31:C34)</f>
        <v>7103</v>
      </c>
      <c r="D30" s="81">
        <f t="shared" ref="D30:E30" si="2">SUM(D31:D34)</f>
        <v>0</v>
      </c>
      <c r="E30" s="81">
        <f t="shared" si="2"/>
        <v>0</v>
      </c>
      <c r="F30" s="82">
        <f t="shared" si="0"/>
        <v>7103</v>
      </c>
    </row>
    <row r="31" spans="1:7" s="21" customFormat="1" ht="9" customHeight="1" x14ac:dyDescent="0.2">
      <c r="A31" s="83">
        <v>3211</v>
      </c>
      <c r="B31" s="86" t="s">
        <v>17</v>
      </c>
      <c r="C31" s="85">
        <v>509</v>
      </c>
      <c r="D31" s="85"/>
      <c r="E31" s="85"/>
      <c r="F31" s="82">
        <f t="shared" si="0"/>
        <v>509</v>
      </c>
    </row>
    <row r="32" spans="1:7" s="21" customFormat="1" ht="9" customHeight="1" x14ac:dyDescent="0.2">
      <c r="A32" s="83">
        <v>3212</v>
      </c>
      <c r="B32" s="86" t="s">
        <v>109</v>
      </c>
      <c r="C32" s="85">
        <v>200</v>
      </c>
      <c r="D32" s="85"/>
      <c r="E32" s="85"/>
      <c r="F32" s="82">
        <f t="shared" si="0"/>
        <v>200</v>
      </c>
    </row>
    <row r="33" spans="1:6" s="21" customFormat="1" ht="9" customHeight="1" x14ac:dyDescent="0.2">
      <c r="A33" s="83">
        <v>3213</v>
      </c>
      <c r="B33" s="86" t="s">
        <v>110</v>
      </c>
      <c r="C33" s="85">
        <v>4622</v>
      </c>
      <c r="D33" s="85"/>
      <c r="E33" s="85"/>
      <c r="F33" s="82">
        <f t="shared" si="0"/>
        <v>4622</v>
      </c>
    </row>
    <row r="34" spans="1:6" s="21" customFormat="1" ht="9" customHeight="1" x14ac:dyDescent="0.2">
      <c r="A34" s="83">
        <v>3214</v>
      </c>
      <c r="B34" s="86" t="s">
        <v>111</v>
      </c>
      <c r="C34" s="85">
        <v>1772</v>
      </c>
      <c r="D34" s="85"/>
      <c r="E34" s="85"/>
      <c r="F34" s="82">
        <f t="shared" si="0"/>
        <v>1772</v>
      </c>
    </row>
    <row r="35" spans="1:6" s="21" customFormat="1" ht="9" customHeight="1" x14ac:dyDescent="0.3">
      <c r="A35" s="79">
        <v>322</v>
      </c>
      <c r="B35" s="80" t="s">
        <v>20</v>
      </c>
      <c r="C35" s="81">
        <f>SUM(C36:C38)</f>
        <v>40920</v>
      </c>
      <c r="D35" s="81">
        <f t="shared" ref="D35:E35" si="3">SUM(D36:D38)</f>
        <v>258530</v>
      </c>
      <c r="E35" s="81">
        <f t="shared" si="3"/>
        <v>95</v>
      </c>
      <c r="F35" s="82">
        <f t="shared" si="0"/>
        <v>299545</v>
      </c>
    </row>
    <row r="36" spans="1:6" s="21" customFormat="1" ht="9" customHeight="1" x14ac:dyDescent="0.3">
      <c r="A36" s="83">
        <v>3221</v>
      </c>
      <c r="B36" s="84" t="s">
        <v>21</v>
      </c>
      <c r="C36" s="85">
        <v>20859</v>
      </c>
      <c r="D36" s="85">
        <v>201100</v>
      </c>
      <c r="E36" s="85">
        <v>95</v>
      </c>
      <c r="F36" s="82">
        <f t="shared" si="0"/>
        <v>222054</v>
      </c>
    </row>
    <row r="37" spans="1:6" s="21" customFormat="1" ht="9" customHeight="1" x14ac:dyDescent="0.3">
      <c r="A37" s="83">
        <v>3222</v>
      </c>
      <c r="B37" s="84" t="s">
        <v>22</v>
      </c>
      <c r="C37" s="85">
        <v>560</v>
      </c>
      <c r="D37" s="85">
        <v>57430</v>
      </c>
      <c r="E37" s="85">
        <v>0</v>
      </c>
      <c r="F37" s="82">
        <f t="shared" si="0"/>
        <v>57990</v>
      </c>
    </row>
    <row r="38" spans="1:6" s="21" customFormat="1" ht="9" customHeight="1" x14ac:dyDescent="0.3">
      <c r="A38" s="83">
        <v>3223</v>
      </c>
      <c r="B38" s="84" t="s">
        <v>23</v>
      </c>
      <c r="C38" s="85">
        <v>19501</v>
      </c>
      <c r="D38" s="85">
        <v>0</v>
      </c>
      <c r="E38" s="85">
        <v>0</v>
      </c>
      <c r="F38" s="82">
        <f t="shared" si="0"/>
        <v>19501</v>
      </c>
    </row>
    <row r="39" spans="1:6" s="21" customFormat="1" ht="9" customHeight="1" x14ac:dyDescent="0.3">
      <c r="A39" s="79">
        <v>323</v>
      </c>
      <c r="B39" s="80" t="s">
        <v>24</v>
      </c>
      <c r="C39" s="81">
        <f>SUM(C40:C48)</f>
        <v>76643</v>
      </c>
      <c r="D39" s="81">
        <f t="shared" ref="D39:E39" si="4">SUM(D40:D48)</f>
        <v>0</v>
      </c>
      <c r="E39" s="81">
        <f t="shared" si="4"/>
        <v>8149</v>
      </c>
      <c r="F39" s="82">
        <f t="shared" si="0"/>
        <v>84792</v>
      </c>
    </row>
    <row r="40" spans="1:6" s="21" customFormat="1" ht="9" customHeight="1" x14ac:dyDescent="0.2">
      <c r="A40" s="87" t="s">
        <v>112</v>
      </c>
      <c r="B40" s="86" t="s">
        <v>25</v>
      </c>
      <c r="C40" s="85">
        <v>2532</v>
      </c>
      <c r="D40" s="85"/>
      <c r="E40" s="85">
        <v>2724</v>
      </c>
      <c r="F40" s="82">
        <f t="shared" si="0"/>
        <v>5256</v>
      </c>
    </row>
    <row r="41" spans="1:6" s="21" customFormat="1" ht="9" customHeight="1" x14ac:dyDescent="0.2">
      <c r="A41" s="87" t="s">
        <v>113</v>
      </c>
      <c r="B41" s="86" t="s">
        <v>26</v>
      </c>
      <c r="C41" s="85">
        <v>2972</v>
      </c>
      <c r="D41" s="85"/>
      <c r="E41" s="85">
        <v>0</v>
      </c>
      <c r="F41" s="82">
        <f t="shared" si="0"/>
        <v>2972</v>
      </c>
    </row>
    <row r="42" spans="1:6" s="21" customFormat="1" ht="9" customHeight="1" x14ac:dyDescent="0.2">
      <c r="A42" s="87" t="s">
        <v>114</v>
      </c>
      <c r="B42" s="86" t="s">
        <v>115</v>
      </c>
      <c r="C42" s="85">
        <v>1190</v>
      </c>
      <c r="D42" s="85"/>
      <c r="E42" s="85">
        <v>0</v>
      </c>
      <c r="F42" s="82">
        <f t="shared" si="0"/>
        <v>1190</v>
      </c>
    </row>
    <row r="43" spans="1:6" s="21" customFormat="1" ht="9" customHeight="1" x14ac:dyDescent="0.2">
      <c r="A43" s="87" t="s">
        <v>116</v>
      </c>
      <c r="B43" s="86" t="s">
        <v>27</v>
      </c>
      <c r="C43" s="85">
        <v>1898</v>
      </c>
      <c r="D43" s="85"/>
      <c r="E43" s="85"/>
      <c r="F43" s="82">
        <f t="shared" si="0"/>
        <v>1898</v>
      </c>
    </row>
    <row r="44" spans="1:6" s="21" customFormat="1" ht="9" customHeight="1" x14ac:dyDescent="0.2">
      <c r="A44" s="87" t="s">
        <v>117</v>
      </c>
      <c r="B44" s="86" t="s">
        <v>86</v>
      </c>
      <c r="C44" s="85">
        <v>184</v>
      </c>
      <c r="D44" s="85"/>
      <c r="E44" s="85"/>
      <c r="F44" s="82">
        <f t="shared" si="0"/>
        <v>184</v>
      </c>
    </row>
    <row r="45" spans="1:6" s="21" customFormat="1" ht="9" customHeight="1" x14ac:dyDescent="0.2">
      <c r="A45" s="87" t="s">
        <v>118</v>
      </c>
      <c r="B45" s="86" t="s">
        <v>87</v>
      </c>
      <c r="C45" s="85">
        <v>1000</v>
      </c>
      <c r="D45" s="85"/>
      <c r="E45" s="85"/>
      <c r="F45" s="82">
        <f t="shared" si="0"/>
        <v>1000</v>
      </c>
    </row>
    <row r="46" spans="1:6" s="21" customFormat="1" ht="9" customHeight="1" x14ac:dyDescent="0.2">
      <c r="A46" s="87" t="s">
        <v>119</v>
      </c>
      <c r="B46" s="86" t="s">
        <v>28</v>
      </c>
      <c r="C46" s="85">
        <v>1575</v>
      </c>
      <c r="D46" s="85"/>
      <c r="E46" s="85">
        <v>5425</v>
      </c>
      <c r="F46" s="82">
        <f t="shared" si="0"/>
        <v>7000</v>
      </c>
    </row>
    <row r="47" spans="1:6" s="21" customFormat="1" ht="9" customHeight="1" x14ac:dyDescent="0.2">
      <c r="A47" s="87" t="s">
        <v>120</v>
      </c>
      <c r="B47" s="86" t="s">
        <v>121</v>
      </c>
      <c r="C47" s="85">
        <v>35794</v>
      </c>
      <c r="D47" s="85"/>
      <c r="E47" s="85">
        <v>0</v>
      </c>
      <c r="F47" s="82">
        <f t="shared" si="0"/>
        <v>35794</v>
      </c>
    </row>
    <row r="48" spans="1:6" s="21" customFormat="1" ht="9" customHeight="1" x14ac:dyDescent="0.2">
      <c r="A48" s="87" t="s">
        <v>122</v>
      </c>
      <c r="B48" s="86" t="s">
        <v>30</v>
      </c>
      <c r="C48" s="85">
        <v>29498</v>
      </c>
      <c r="D48" s="85"/>
      <c r="E48" s="85"/>
      <c r="F48" s="82">
        <f t="shared" si="0"/>
        <v>29498</v>
      </c>
    </row>
    <row r="49" spans="1:6" s="21" customFormat="1" ht="9" customHeight="1" x14ac:dyDescent="0.3">
      <c r="A49" s="79" t="s">
        <v>123</v>
      </c>
      <c r="B49" s="80" t="s">
        <v>31</v>
      </c>
      <c r="C49" s="81">
        <f>SUM(C50:C53)</f>
        <v>16666</v>
      </c>
      <c r="D49" s="81">
        <f t="shared" ref="D49:E49" si="5">SUM(D50:D53)</f>
        <v>0</v>
      </c>
      <c r="E49" s="81">
        <f t="shared" si="5"/>
        <v>0</v>
      </c>
      <c r="F49" s="82">
        <f t="shared" si="0"/>
        <v>16666</v>
      </c>
    </row>
    <row r="50" spans="1:6" s="21" customFormat="1" ht="9" customHeight="1" x14ac:dyDescent="0.3">
      <c r="A50" s="83">
        <v>3292</v>
      </c>
      <c r="B50" s="84" t="s">
        <v>32</v>
      </c>
      <c r="C50" s="85">
        <v>12062</v>
      </c>
      <c r="D50" s="85"/>
      <c r="E50" s="85">
        <v>0</v>
      </c>
      <c r="F50" s="82">
        <f t="shared" si="0"/>
        <v>12062</v>
      </c>
    </row>
    <row r="51" spans="1:6" s="21" customFormat="1" ht="9" customHeight="1" x14ac:dyDescent="0.3">
      <c r="A51" s="83">
        <v>3293</v>
      </c>
      <c r="B51" s="84" t="s">
        <v>33</v>
      </c>
      <c r="C51" s="85">
        <v>1305</v>
      </c>
      <c r="D51" s="85"/>
      <c r="E51" s="85">
        <v>0</v>
      </c>
      <c r="F51" s="82">
        <f t="shared" si="0"/>
        <v>1305</v>
      </c>
    </row>
    <row r="52" spans="1:6" s="21" customFormat="1" ht="9" customHeight="1" x14ac:dyDescent="0.3">
      <c r="A52" s="83">
        <v>3294</v>
      </c>
      <c r="B52" s="84" t="s">
        <v>34</v>
      </c>
      <c r="C52" s="85">
        <v>100</v>
      </c>
      <c r="D52" s="85"/>
      <c r="E52" s="85"/>
      <c r="F52" s="82">
        <f t="shared" si="0"/>
        <v>100</v>
      </c>
    </row>
    <row r="53" spans="1:6" s="21" customFormat="1" ht="9" customHeight="1" x14ac:dyDescent="0.2">
      <c r="A53" s="87" t="s">
        <v>124</v>
      </c>
      <c r="B53" s="86" t="s">
        <v>31</v>
      </c>
      <c r="C53" s="85">
        <v>3199</v>
      </c>
      <c r="D53" s="85"/>
      <c r="E53" s="85"/>
      <c r="F53" s="82">
        <f t="shared" si="0"/>
        <v>3199</v>
      </c>
    </row>
    <row r="54" spans="1:6" s="21" customFormat="1" ht="9" customHeight="1" x14ac:dyDescent="0.3">
      <c r="A54" s="79">
        <v>342</v>
      </c>
      <c r="B54" s="80" t="s">
        <v>35</v>
      </c>
      <c r="C54" s="81">
        <f>SUM(C55)</f>
        <v>0</v>
      </c>
      <c r="D54" s="81">
        <f t="shared" ref="D54:E54" si="6">SUM(D55)</f>
        <v>50436</v>
      </c>
      <c r="E54" s="81">
        <f t="shared" si="6"/>
        <v>0</v>
      </c>
      <c r="F54" s="82">
        <f t="shared" si="0"/>
        <v>50436</v>
      </c>
    </row>
    <row r="55" spans="1:6" s="21" customFormat="1" ht="9" customHeight="1" x14ac:dyDescent="0.3">
      <c r="A55" s="83">
        <v>3423</v>
      </c>
      <c r="B55" s="84" t="s">
        <v>35</v>
      </c>
      <c r="C55" s="85"/>
      <c r="D55" s="85">
        <v>50436</v>
      </c>
      <c r="E55" s="85"/>
      <c r="F55" s="82">
        <f t="shared" si="0"/>
        <v>50436</v>
      </c>
    </row>
    <row r="56" spans="1:6" s="21" customFormat="1" ht="9" customHeight="1" x14ac:dyDescent="0.3">
      <c r="A56" s="79">
        <v>343</v>
      </c>
      <c r="B56" s="80" t="s">
        <v>36</v>
      </c>
      <c r="C56" s="81">
        <f>SUM(C57:C58)</f>
        <v>2203</v>
      </c>
      <c r="D56" s="81">
        <f t="shared" ref="D56:E56" si="7">SUM(D57:D58)</f>
        <v>0</v>
      </c>
      <c r="E56" s="81">
        <f t="shared" si="7"/>
        <v>0</v>
      </c>
      <c r="F56" s="82">
        <f t="shared" si="0"/>
        <v>2203</v>
      </c>
    </row>
    <row r="57" spans="1:6" s="21" customFormat="1" ht="9" customHeight="1" x14ac:dyDescent="0.3">
      <c r="A57" s="83">
        <v>3431</v>
      </c>
      <c r="B57" s="84" t="s">
        <v>37</v>
      </c>
      <c r="C57" s="85">
        <v>2147</v>
      </c>
      <c r="D57" s="85"/>
      <c r="E57" s="85"/>
      <c r="F57" s="82">
        <f t="shared" si="0"/>
        <v>2147</v>
      </c>
    </row>
    <row r="58" spans="1:6" s="21" customFormat="1" ht="9" customHeight="1" x14ac:dyDescent="0.2">
      <c r="A58" s="87" t="s">
        <v>125</v>
      </c>
      <c r="B58" s="86" t="s">
        <v>91</v>
      </c>
      <c r="C58" s="85">
        <v>56</v>
      </c>
      <c r="D58" s="85"/>
      <c r="E58" s="85"/>
      <c r="F58" s="82">
        <f t="shared" si="0"/>
        <v>56</v>
      </c>
    </row>
    <row r="59" spans="1:6" s="21" customFormat="1" ht="9" customHeight="1" x14ac:dyDescent="0.3">
      <c r="A59" s="88">
        <v>3</v>
      </c>
      <c r="B59" s="89"/>
      <c r="C59" s="90">
        <f>C56+C54+C49+C39+C35+C30+C28+C26+C24</f>
        <v>523971</v>
      </c>
      <c r="D59" s="90">
        <f t="shared" ref="D59:E59" si="8">D56+D54+D49+D39+D35+D30+D28+D26+D24</f>
        <v>1759046</v>
      </c>
      <c r="E59" s="90">
        <f t="shared" si="8"/>
        <v>115616</v>
      </c>
      <c r="F59" s="82">
        <f t="shared" si="0"/>
        <v>2398633</v>
      </c>
    </row>
    <row r="60" spans="1:6" s="21" customFormat="1" ht="9" customHeight="1" x14ac:dyDescent="0.3">
      <c r="A60" s="79">
        <v>422</v>
      </c>
      <c r="B60" s="80" t="s">
        <v>126</v>
      </c>
      <c r="C60" s="81">
        <f>SUM(C61:C62)</f>
        <v>5172</v>
      </c>
      <c r="D60" s="81">
        <f t="shared" ref="D60:E60" si="9">SUM(D61:D62)</f>
        <v>0</v>
      </c>
      <c r="E60" s="81">
        <f t="shared" si="9"/>
        <v>0</v>
      </c>
      <c r="F60" s="82">
        <f t="shared" si="0"/>
        <v>5172</v>
      </c>
    </row>
    <row r="61" spans="1:6" s="21" customFormat="1" ht="9" customHeight="1" x14ac:dyDescent="0.3">
      <c r="A61" s="83">
        <v>4222</v>
      </c>
      <c r="B61" s="84" t="s">
        <v>127</v>
      </c>
      <c r="C61" s="85">
        <v>3900</v>
      </c>
      <c r="D61" s="85">
        <v>0</v>
      </c>
      <c r="E61" s="85"/>
      <c r="F61" s="82">
        <f t="shared" si="0"/>
        <v>3900</v>
      </c>
    </row>
    <row r="62" spans="1:6" s="21" customFormat="1" ht="9" customHeight="1" x14ac:dyDescent="0.3">
      <c r="A62" s="83">
        <v>4223</v>
      </c>
      <c r="B62" s="84" t="s">
        <v>128</v>
      </c>
      <c r="C62" s="85">
        <v>1272</v>
      </c>
      <c r="D62" s="85">
        <v>0</v>
      </c>
      <c r="E62" s="85"/>
      <c r="F62" s="82">
        <f t="shared" ref="F62" si="10">SUM(C62:E62)</f>
        <v>1272</v>
      </c>
    </row>
    <row r="63" spans="1:6" s="21" customFormat="1" ht="9" customHeight="1" x14ac:dyDescent="0.3">
      <c r="A63" s="79">
        <v>424</v>
      </c>
      <c r="B63" s="80" t="s">
        <v>39</v>
      </c>
      <c r="C63" s="81">
        <f>SUM(C64:C64)</f>
        <v>58857</v>
      </c>
      <c r="D63" s="81">
        <f>SUM(D64:D64)</f>
        <v>0</v>
      </c>
      <c r="E63" s="81">
        <f>SUM(E64:E64)</f>
        <v>0</v>
      </c>
      <c r="F63" s="82">
        <f t="shared" si="0"/>
        <v>58857</v>
      </c>
    </row>
    <row r="64" spans="1:6" s="21" customFormat="1" ht="9" customHeight="1" x14ac:dyDescent="0.3">
      <c r="A64" s="83">
        <v>4241</v>
      </c>
      <c r="B64" s="84" t="s">
        <v>39</v>
      </c>
      <c r="C64" s="85">
        <v>58857</v>
      </c>
      <c r="D64" s="85">
        <v>0</v>
      </c>
      <c r="E64" s="85">
        <v>0</v>
      </c>
      <c r="F64" s="82">
        <f t="shared" si="0"/>
        <v>58857</v>
      </c>
    </row>
    <row r="65" spans="1:8" s="21" customFormat="1" ht="9" customHeight="1" x14ac:dyDescent="0.3">
      <c r="A65" s="88">
        <v>4</v>
      </c>
      <c r="B65" s="89"/>
      <c r="C65" s="90">
        <f>C63+C60</f>
        <v>64029</v>
      </c>
      <c r="D65" s="90">
        <f t="shared" ref="D65:E65" si="11">D63+D60</f>
        <v>0</v>
      </c>
      <c r="E65" s="90">
        <f t="shared" si="11"/>
        <v>0</v>
      </c>
      <c r="F65" s="82">
        <f t="shared" si="0"/>
        <v>64029</v>
      </c>
    </row>
    <row r="66" spans="1:8" s="21" customFormat="1" ht="9" customHeight="1" x14ac:dyDescent="0.3">
      <c r="A66" s="79">
        <v>544</v>
      </c>
      <c r="B66" s="80" t="s">
        <v>129</v>
      </c>
      <c r="C66" s="81">
        <f>C67</f>
        <v>0</v>
      </c>
      <c r="D66" s="81">
        <f t="shared" ref="D66:E66" si="12">D67</f>
        <v>793924</v>
      </c>
      <c r="E66" s="81">
        <f t="shared" si="12"/>
        <v>0</v>
      </c>
      <c r="F66" s="82">
        <f t="shared" si="0"/>
        <v>793924</v>
      </c>
    </row>
    <row r="67" spans="1:8" s="21" customFormat="1" ht="9" customHeight="1" x14ac:dyDescent="0.3">
      <c r="A67" s="83">
        <v>5443</v>
      </c>
      <c r="B67" s="84" t="s">
        <v>130</v>
      </c>
      <c r="C67" s="85">
        <v>0</v>
      </c>
      <c r="D67" s="85">
        <v>793924</v>
      </c>
      <c r="E67" s="85"/>
      <c r="F67" s="82">
        <f t="shared" si="0"/>
        <v>793924</v>
      </c>
    </row>
    <row r="68" spans="1:8" s="21" customFormat="1" ht="9" customHeight="1" x14ac:dyDescent="0.3">
      <c r="A68" s="88">
        <v>5</v>
      </c>
      <c r="B68" s="89" t="s">
        <v>131</v>
      </c>
      <c r="C68" s="90"/>
      <c r="D68" s="90">
        <f>D66</f>
        <v>793924</v>
      </c>
      <c r="E68" s="90"/>
      <c r="F68" s="82">
        <f t="shared" si="0"/>
        <v>793924</v>
      </c>
    </row>
    <row r="69" spans="1:8" s="21" customFormat="1" ht="11.4" customHeight="1" x14ac:dyDescent="0.3">
      <c r="A69" s="91"/>
      <c r="B69" s="92" t="s">
        <v>40</v>
      </c>
      <c r="C69" s="93">
        <f>C59+C65</f>
        <v>588000</v>
      </c>
      <c r="D69" s="93">
        <f>D59+D65+D68</f>
        <v>2552970</v>
      </c>
      <c r="E69" s="93">
        <f>E59+E65</f>
        <v>115616</v>
      </c>
      <c r="F69" s="93">
        <f t="shared" si="0"/>
        <v>3256586</v>
      </c>
    </row>
    <row r="70" spans="1:8" s="21" customFormat="1" ht="9" customHeight="1" x14ac:dyDescent="0.3">
      <c r="A70" s="22"/>
      <c r="B70" s="23"/>
      <c r="C70" s="24"/>
      <c r="D70" s="24"/>
      <c r="E70" s="24"/>
      <c r="F70" s="24"/>
    </row>
    <row r="71" spans="1:8" s="21" customFormat="1" ht="9" customHeight="1" x14ac:dyDescent="0.3">
      <c r="A71" s="22"/>
      <c r="B71" s="23"/>
      <c r="C71" s="24"/>
      <c r="D71" s="24"/>
      <c r="E71" s="24"/>
      <c r="F71" s="24"/>
    </row>
    <row r="72" spans="1:8" s="21" customFormat="1" ht="17.399999999999999" customHeight="1" x14ac:dyDescent="0.3">
      <c r="A72" s="22"/>
      <c r="B72" s="23"/>
      <c r="C72" s="24"/>
      <c r="D72" s="24"/>
      <c r="E72" s="24"/>
      <c r="F72" s="24"/>
    </row>
    <row r="73" spans="1:8" s="21" customFormat="1" ht="9" customHeight="1" x14ac:dyDescent="0.3">
      <c r="A73" s="22"/>
      <c r="B73" s="23"/>
      <c r="C73" s="24"/>
      <c r="D73" s="24"/>
      <c r="E73" s="24"/>
      <c r="F73" s="24"/>
    </row>
    <row r="74" spans="1:8" s="21" customFormat="1" ht="9" customHeight="1" x14ac:dyDescent="0.3">
      <c r="A74" s="22"/>
      <c r="B74" s="23"/>
      <c r="C74" s="24"/>
      <c r="D74" s="24"/>
      <c r="E74" s="24"/>
      <c r="F74" s="24"/>
    </row>
    <row r="75" spans="1:8" s="21" customFormat="1" ht="9" customHeight="1" x14ac:dyDescent="0.3">
      <c r="A75" s="22"/>
      <c r="B75" s="23"/>
      <c r="C75" s="24"/>
      <c r="D75" s="24"/>
      <c r="E75" s="24"/>
      <c r="F75" s="24"/>
    </row>
    <row r="76" spans="1:8" s="21" customFormat="1" ht="9" customHeight="1" x14ac:dyDescent="0.3">
      <c r="A76" s="22"/>
      <c r="B76" s="23"/>
      <c r="C76" s="24"/>
      <c r="D76" s="24"/>
      <c r="E76" s="24"/>
      <c r="F76" s="24"/>
    </row>
    <row r="77" spans="1:8" s="21" customFormat="1" ht="9" customHeight="1" x14ac:dyDescent="0.3">
      <c r="A77" s="22"/>
      <c r="B77" s="23"/>
      <c r="C77" s="24"/>
      <c r="D77" s="24"/>
      <c r="E77" s="24"/>
      <c r="F77" s="24"/>
    </row>
    <row r="78" spans="1:8" s="21" customFormat="1" ht="9" customHeight="1" x14ac:dyDescent="0.3">
      <c r="A78" s="22"/>
      <c r="B78" s="23"/>
      <c r="C78" s="24"/>
      <c r="D78" s="24"/>
      <c r="E78" s="24"/>
      <c r="F78" s="24"/>
    </row>
    <row r="79" spans="1:8" s="21" customFormat="1" ht="12.6" customHeight="1" x14ac:dyDescent="0.25">
      <c r="A79" s="25" t="s">
        <v>41</v>
      </c>
      <c r="B79" s="26"/>
      <c r="C79" s="27"/>
      <c r="D79" s="26"/>
      <c r="E79" s="26"/>
      <c r="F79" s="26"/>
      <c r="G79" s="26"/>
      <c r="H79" s="26"/>
    </row>
    <row r="80" spans="1:8" s="32" customFormat="1" ht="12.6" customHeight="1" x14ac:dyDescent="0.2">
      <c r="A80" s="28" t="s">
        <v>42</v>
      </c>
      <c r="B80" s="29" t="s">
        <v>143</v>
      </c>
      <c r="C80" s="30"/>
      <c r="D80" s="31"/>
      <c r="E80" s="31"/>
      <c r="F80" s="31"/>
      <c r="G80" s="31"/>
      <c r="H80" s="31"/>
    </row>
    <row r="81" spans="1:8" s="32" customFormat="1" ht="12.6" customHeight="1" x14ac:dyDescent="0.2">
      <c r="A81" s="29" t="s">
        <v>43</v>
      </c>
      <c r="B81" s="29"/>
      <c r="C81" s="30"/>
      <c r="D81" s="31"/>
      <c r="E81" s="31"/>
      <c r="F81" s="31"/>
      <c r="G81" s="31"/>
      <c r="H81" s="31"/>
    </row>
    <row r="82" spans="1:8" s="32" customFormat="1" ht="22.8" customHeight="1" x14ac:dyDescent="0.2">
      <c r="A82" s="134" t="s">
        <v>141</v>
      </c>
      <c r="B82" s="134"/>
      <c r="C82" s="134"/>
      <c r="D82" s="134"/>
      <c r="E82" s="134"/>
      <c r="F82" s="134"/>
      <c r="G82" s="134"/>
      <c r="H82" s="31"/>
    </row>
    <row r="83" spans="1:8" s="32" customFormat="1" ht="12.6" customHeight="1" x14ac:dyDescent="0.2">
      <c r="A83" s="29" t="s">
        <v>44</v>
      </c>
      <c r="B83" s="31"/>
      <c r="C83" s="33"/>
      <c r="D83" s="31"/>
      <c r="E83" s="31"/>
      <c r="F83" s="31"/>
      <c r="G83" s="31"/>
      <c r="H83" s="31"/>
    </row>
    <row r="84" spans="1:8" s="32" customFormat="1" ht="12.6" customHeight="1" x14ac:dyDescent="0.2">
      <c r="A84" s="29" t="s">
        <v>142</v>
      </c>
      <c r="B84" s="31"/>
      <c r="C84" s="33"/>
      <c r="D84" s="31"/>
      <c r="E84" s="31"/>
      <c r="F84" s="31"/>
      <c r="G84" s="31"/>
      <c r="H84" s="31"/>
    </row>
    <row r="85" spans="1:8" s="32" customFormat="1" ht="12.6" customHeight="1" x14ac:dyDescent="0.2">
      <c r="A85" s="34" t="s">
        <v>45</v>
      </c>
      <c r="B85" s="1"/>
      <c r="C85" s="35"/>
      <c r="D85" s="1"/>
      <c r="E85" s="1"/>
      <c r="F85" s="1"/>
      <c r="G85" s="1"/>
      <c r="H85" s="1"/>
    </row>
    <row r="86" spans="1:8" s="32" customFormat="1" ht="12.6" customHeight="1" x14ac:dyDescent="0.2">
      <c r="A86" s="34"/>
      <c r="B86" s="1"/>
      <c r="C86" s="35"/>
      <c r="D86" s="1"/>
      <c r="E86" s="1"/>
      <c r="F86" s="1"/>
      <c r="G86" s="1"/>
      <c r="H86" s="1"/>
    </row>
    <row r="87" spans="1:8" s="21" customFormat="1" ht="12.6" customHeight="1" x14ac:dyDescent="0.3">
      <c r="A87" s="135" t="s">
        <v>46</v>
      </c>
      <c r="B87" s="135"/>
      <c r="C87" s="37" t="s">
        <v>47</v>
      </c>
      <c r="D87" s="139" t="s">
        <v>48</v>
      </c>
      <c r="E87" s="140"/>
      <c r="F87" s="140"/>
      <c r="G87" s="141"/>
      <c r="H87" s="52" t="s">
        <v>49</v>
      </c>
    </row>
    <row r="88" spans="1:8" s="21" customFormat="1" ht="21.6" customHeight="1" x14ac:dyDescent="0.2">
      <c r="A88" s="135"/>
      <c r="B88" s="135"/>
      <c r="C88" s="37" t="s">
        <v>136</v>
      </c>
      <c r="D88" s="53" t="s">
        <v>50</v>
      </c>
      <c r="E88" s="53" t="s">
        <v>51</v>
      </c>
      <c r="F88" s="54" t="s">
        <v>52</v>
      </c>
      <c r="G88" s="37" t="s">
        <v>135</v>
      </c>
      <c r="H88" s="53" t="s">
        <v>53</v>
      </c>
    </row>
    <row r="89" spans="1:8" s="32" customFormat="1" ht="12.6" customHeight="1" x14ac:dyDescent="0.2">
      <c r="A89" s="100"/>
      <c r="B89" s="101" t="s">
        <v>54</v>
      </c>
      <c r="C89" s="102">
        <f>C90+C104+C106</f>
        <v>19796225</v>
      </c>
      <c r="D89" s="102">
        <f>D90+D104+D106</f>
        <v>693035</v>
      </c>
      <c r="E89" s="102">
        <f>E90+E104+E106</f>
        <v>59637</v>
      </c>
      <c r="F89" s="102">
        <f>F90+F104+F106</f>
        <v>1</v>
      </c>
      <c r="G89" s="102">
        <f>SUM(D89:F89)</f>
        <v>752673</v>
      </c>
      <c r="H89" s="102">
        <f t="shared" ref="H89:H105" si="13">C89-D89-E89-F89</f>
        <v>19043552</v>
      </c>
    </row>
    <row r="90" spans="1:8" s="32" customFormat="1" ht="9" customHeight="1" x14ac:dyDescent="0.3">
      <c r="A90" s="98">
        <v>6</v>
      </c>
      <c r="B90" s="98" t="s">
        <v>55</v>
      </c>
      <c r="C90" s="99">
        <f>SUM(C91:C103)</f>
        <v>18256847</v>
      </c>
      <c r="D90" s="99">
        <f>SUM(D91:D103)</f>
        <v>693035</v>
      </c>
      <c r="E90" s="99">
        <f>SUM(E91:E103)</f>
        <v>59637</v>
      </c>
      <c r="F90" s="99">
        <f>SUM(F91:F103)</f>
        <v>1</v>
      </c>
      <c r="G90" s="99">
        <f t="shared" ref="G90:G108" si="14">SUM(D90:F90)</f>
        <v>752673</v>
      </c>
      <c r="H90" s="99">
        <f t="shared" si="13"/>
        <v>17504174</v>
      </c>
    </row>
    <row r="91" spans="1:8" s="21" customFormat="1" ht="9" customHeight="1" x14ac:dyDescent="0.2">
      <c r="A91" s="94">
        <v>611</v>
      </c>
      <c r="B91" s="94" t="s">
        <v>56</v>
      </c>
      <c r="C91" s="95">
        <v>12381390</v>
      </c>
      <c r="D91" s="96"/>
      <c r="E91" s="96"/>
      <c r="F91" s="96"/>
      <c r="G91" s="95">
        <f t="shared" si="14"/>
        <v>0</v>
      </c>
      <c r="H91" s="95">
        <f t="shared" si="13"/>
        <v>12381390</v>
      </c>
    </row>
    <row r="92" spans="1:8" s="21" customFormat="1" ht="9" customHeight="1" x14ac:dyDescent="0.2">
      <c r="A92" s="94">
        <v>613</v>
      </c>
      <c r="B92" s="94" t="s">
        <v>57</v>
      </c>
      <c r="C92" s="95">
        <v>972900</v>
      </c>
      <c r="D92" s="96"/>
      <c r="E92" s="96"/>
      <c r="F92" s="96"/>
      <c r="G92" s="95">
        <f t="shared" si="14"/>
        <v>0</v>
      </c>
      <c r="H92" s="95">
        <f t="shared" si="13"/>
        <v>972900</v>
      </c>
    </row>
    <row r="93" spans="1:8" s="21" customFormat="1" ht="9" customHeight="1" x14ac:dyDescent="0.2">
      <c r="A93" s="94">
        <v>614</v>
      </c>
      <c r="B93" s="94" t="s">
        <v>58</v>
      </c>
      <c r="C93" s="95">
        <v>18593</v>
      </c>
      <c r="D93" s="96"/>
      <c r="E93" s="96"/>
      <c r="F93" s="96"/>
      <c r="G93" s="95">
        <f t="shared" si="14"/>
        <v>0</v>
      </c>
      <c r="H93" s="95">
        <f t="shared" si="13"/>
        <v>18593</v>
      </c>
    </row>
    <row r="94" spans="1:8" s="21" customFormat="1" ht="9" customHeight="1" x14ac:dyDescent="0.2">
      <c r="A94" s="94">
        <v>633</v>
      </c>
      <c r="B94" s="94" t="s">
        <v>59</v>
      </c>
      <c r="C94" s="95">
        <v>93867</v>
      </c>
      <c r="D94" s="96"/>
      <c r="E94" s="96"/>
      <c r="F94" s="96"/>
      <c r="G94" s="95">
        <f t="shared" si="14"/>
        <v>0</v>
      </c>
      <c r="H94" s="95">
        <f t="shared" si="13"/>
        <v>93867</v>
      </c>
    </row>
    <row r="95" spans="1:8" s="21" customFormat="1" ht="9" customHeight="1" x14ac:dyDescent="0.2">
      <c r="A95" s="94">
        <v>636</v>
      </c>
      <c r="B95" s="94" t="s">
        <v>60</v>
      </c>
      <c r="C95" s="95">
        <v>106980</v>
      </c>
      <c r="D95" s="95">
        <v>65880</v>
      </c>
      <c r="E95" s="95">
        <v>40000</v>
      </c>
      <c r="F95" s="96"/>
      <c r="G95" s="95">
        <f t="shared" si="14"/>
        <v>105880</v>
      </c>
      <c r="H95" s="95">
        <f t="shared" si="13"/>
        <v>1100</v>
      </c>
    </row>
    <row r="96" spans="1:8" s="21" customFormat="1" ht="9" customHeight="1" x14ac:dyDescent="0.2">
      <c r="A96" s="94">
        <v>638</v>
      </c>
      <c r="B96" s="94" t="s">
        <v>61</v>
      </c>
      <c r="C96" s="95">
        <v>660203</v>
      </c>
      <c r="D96" s="95">
        <v>56993</v>
      </c>
      <c r="E96" s="95"/>
      <c r="F96" s="96"/>
      <c r="G96" s="95">
        <f t="shared" si="14"/>
        <v>56993</v>
      </c>
      <c r="H96" s="95">
        <f t="shared" si="13"/>
        <v>603210</v>
      </c>
    </row>
    <row r="97" spans="1:8" s="21" customFormat="1" ht="9" customHeight="1" x14ac:dyDescent="0.3">
      <c r="A97" s="94">
        <v>641</v>
      </c>
      <c r="B97" s="94" t="s">
        <v>62</v>
      </c>
      <c r="C97" s="97">
        <v>1199</v>
      </c>
      <c r="D97" s="97">
        <v>54</v>
      </c>
      <c r="E97" s="97">
        <v>3</v>
      </c>
      <c r="F97" s="97">
        <v>1</v>
      </c>
      <c r="G97" s="97">
        <f t="shared" si="14"/>
        <v>58</v>
      </c>
      <c r="H97" s="97">
        <f t="shared" si="13"/>
        <v>1141</v>
      </c>
    </row>
    <row r="98" spans="1:8" s="21" customFormat="1" ht="9" customHeight="1" x14ac:dyDescent="0.2">
      <c r="A98" s="94">
        <v>642</v>
      </c>
      <c r="B98" s="94" t="s">
        <v>63</v>
      </c>
      <c r="C98" s="95">
        <v>415837</v>
      </c>
      <c r="D98" s="96"/>
      <c r="E98" s="96"/>
      <c r="F98" s="96"/>
      <c r="G98" s="95">
        <f t="shared" si="14"/>
        <v>0</v>
      </c>
      <c r="H98" s="95">
        <f t="shared" si="13"/>
        <v>415837</v>
      </c>
    </row>
    <row r="99" spans="1:8" s="21" customFormat="1" ht="9" customHeight="1" x14ac:dyDescent="0.2">
      <c r="A99" s="94">
        <v>651</v>
      </c>
      <c r="B99" s="94" t="s">
        <v>64</v>
      </c>
      <c r="C99" s="95">
        <v>57299</v>
      </c>
      <c r="D99" s="96"/>
      <c r="E99" s="96"/>
      <c r="F99" s="96"/>
      <c r="G99" s="95">
        <f t="shared" si="14"/>
        <v>0</v>
      </c>
      <c r="H99" s="95">
        <f t="shared" si="13"/>
        <v>57299</v>
      </c>
    </row>
    <row r="100" spans="1:8" s="21" customFormat="1" ht="9" customHeight="1" x14ac:dyDescent="0.2">
      <c r="A100" s="94">
        <v>652</v>
      </c>
      <c r="B100" s="94" t="s">
        <v>65</v>
      </c>
      <c r="C100" s="95">
        <v>683318</v>
      </c>
      <c r="D100" s="95">
        <v>561808</v>
      </c>
      <c r="E100" s="95">
        <v>19634</v>
      </c>
      <c r="F100" s="96"/>
      <c r="G100" s="95">
        <f t="shared" si="14"/>
        <v>581442</v>
      </c>
      <c r="H100" s="95">
        <f t="shared" si="13"/>
        <v>101876</v>
      </c>
    </row>
    <row r="101" spans="1:8" s="21" customFormat="1" ht="9" customHeight="1" x14ac:dyDescent="0.2">
      <c r="A101" s="94">
        <v>653</v>
      </c>
      <c r="B101" s="94" t="s">
        <v>66</v>
      </c>
      <c r="C101" s="95">
        <v>2570825</v>
      </c>
      <c r="D101" s="96"/>
      <c r="E101" s="96"/>
      <c r="F101" s="96"/>
      <c r="G101" s="95">
        <f t="shared" si="14"/>
        <v>0</v>
      </c>
      <c r="H101" s="95">
        <f t="shared" si="13"/>
        <v>2570825</v>
      </c>
    </row>
    <row r="102" spans="1:8" s="21" customFormat="1" ht="9" customHeight="1" x14ac:dyDescent="0.2">
      <c r="A102" s="94">
        <v>663</v>
      </c>
      <c r="B102" s="94" t="s">
        <v>67</v>
      </c>
      <c r="C102" s="95">
        <v>202950</v>
      </c>
      <c r="D102" s="96">
        <v>8300</v>
      </c>
      <c r="E102" s="95">
        <v>0</v>
      </c>
      <c r="F102" s="96"/>
      <c r="G102" s="95">
        <f t="shared" si="14"/>
        <v>8300</v>
      </c>
      <c r="H102" s="95">
        <f t="shared" si="13"/>
        <v>194650</v>
      </c>
    </row>
    <row r="103" spans="1:8" s="21" customFormat="1" ht="9" customHeight="1" x14ac:dyDescent="0.2">
      <c r="A103" s="94">
        <v>683</v>
      </c>
      <c r="B103" s="94" t="s">
        <v>68</v>
      </c>
      <c r="C103" s="95">
        <v>91486</v>
      </c>
      <c r="D103" s="96"/>
      <c r="E103" s="96"/>
      <c r="F103" s="96"/>
      <c r="G103" s="95">
        <f t="shared" si="14"/>
        <v>0</v>
      </c>
      <c r="H103" s="95">
        <f t="shared" si="13"/>
        <v>91486</v>
      </c>
    </row>
    <row r="104" spans="1:8" s="21" customFormat="1" ht="9" customHeight="1" x14ac:dyDescent="0.3">
      <c r="A104" s="98">
        <v>7</v>
      </c>
      <c r="B104" s="98" t="s">
        <v>69</v>
      </c>
      <c r="C104" s="99">
        <f>C105</f>
        <v>33802</v>
      </c>
      <c r="D104" s="99">
        <f t="shared" ref="D104:F104" si="15">D105</f>
        <v>0</v>
      </c>
      <c r="E104" s="99">
        <f t="shared" si="15"/>
        <v>0</v>
      </c>
      <c r="F104" s="99">
        <f t="shared" si="15"/>
        <v>0</v>
      </c>
      <c r="G104" s="99">
        <f t="shared" si="14"/>
        <v>0</v>
      </c>
      <c r="H104" s="99">
        <f t="shared" si="13"/>
        <v>33802</v>
      </c>
    </row>
    <row r="105" spans="1:8" s="21" customFormat="1" ht="9" customHeight="1" x14ac:dyDescent="0.2">
      <c r="A105" s="94">
        <v>721</v>
      </c>
      <c r="B105" s="94" t="s">
        <v>70</v>
      </c>
      <c r="C105" s="95">
        <v>33802</v>
      </c>
      <c r="D105" s="96"/>
      <c r="E105" s="96"/>
      <c r="F105" s="96"/>
      <c r="G105" s="95">
        <f t="shared" si="14"/>
        <v>0</v>
      </c>
      <c r="H105" s="95">
        <f t="shared" si="13"/>
        <v>33802</v>
      </c>
    </row>
    <row r="106" spans="1:8" s="21" customFormat="1" ht="9" customHeight="1" x14ac:dyDescent="0.3">
      <c r="A106" s="98">
        <v>8</v>
      </c>
      <c r="B106" s="98" t="s">
        <v>71</v>
      </c>
      <c r="C106" s="99">
        <f>SUM(C107:C108)</f>
        <v>1505576</v>
      </c>
      <c r="D106" s="99">
        <f>SUM(D107:D108)</f>
        <v>0</v>
      </c>
      <c r="E106" s="99">
        <f>SUM(E107:E108)</f>
        <v>0</v>
      </c>
      <c r="F106" s="99">
        <f>SUM(F107:F108)</f>
        <v>0</v>
      </c>
      <c r="G106" s="99">
        <f t="shared" si="14"/>
        <v>0</v>
      </c>
      <c r="H106" s="99">
        <f>SUM(H107:H108)</f>
        <v>1505576</v>
      </c>
    </row>
    <row r="107" spans="1:8" s="21" customFormat="1" ht="9" customHeight="1" x14ac:dyDescent="0.2">
      <c r="A107" s="94">
        <v>844</v>
      </c>
      <c r="B107" s="94" t="s">
        <v>72</v>
      </c>
      <c r="C107" s="95">
        <v>1429396</v>
      </c>
      <c r="D107" s="95">
        <v>0</v>
      </c>
      <c r="E107" s="96"/>
      <c r="F107" s="96"/>
      <c r="G107" s="95">
        <f t="shared" si="14"/>
        <v>0</v>
      </c>
      <c r="H107" s="95">
        <f>C107-D107-E107-F107</f>
        <v>1429396</v>
      </c>
    </row>
    <row r="108" spans="1:8" s="21" customFormat="1" ht="9" customHeight="1" x14ac:dyDescent="0.2">
      <c r="A108" s="94">
        <v>847</v>
      </c>
      <c r="B108" s="94" t="s">
        <v>73</v>
      </c>
      <c r="C108" s="95">
        <v>76180</v>
      </c>
      <c r="D108" s="95">
        <v>0</v>
      </c>
      <c r="E108" s="96"/>
      <c r="F108" s="96"/>
      <c r="G108" s="95">
        <f t="shared" si="14"/>
        <v>0</v>
      </c>
      <c r="H108" s="95">
        <f>C108-D108-E108-F108</f>
        <v>76180</v>
      </c>
    </row>
    <row r="109" spans="1:8" s="21" customFormat="1" ht="9" customHeight="1" x14ac:dyDescent="0.2">
      <c r="A109" s="34"/>
      <c r="B109" s="34"/>
      <c r="C109" s="38"/>
      <c r="D109" s="38"/>
      <c r="E109" s="1"/>
      <c r="F109" s="1"/>
      <c r="G109" s="38"/>
      <c r="H109" s="1"/>
    </row>
    <row r="110" spans="1:8" s="21" customFormat="1" ht="12.6" customHeight="1" x14ac:dyDescent="0.25">
      <c r="A110" s="39"/>
      <c r="B110" s="26"/>
      <c r="C110" s="27"/>
      <c r="D110" s="26"/>
      <c r="E110" s="26"/>
      <c r="F110" s="26"/>
      <c r="G110" s="26"/>
      <c r="H110" s="26"/>
    </row>
    <row r="111" spans="1:8" s="32" customFormat="1" ht="12.6" customHeight="1" x14ac:dyDescent="0.2">
      <c r="A111" s="28" t="s">
        <v>74</v>
      </c>
      <c r="B111" s="29" t="s">
        <v>144</v>
      </c>
      <c r="C111" s="30"/>
      <c r="D111" s="31"/>
      <c r="E111" s="31"/>
      <c r="F111" s="31"/>
      <c r="G111" s="31"/>
      <c r="H111" s="31"/>
    </row>
    <row r="112" spans="1:8" s="44" customFormat="1" ht="28.2" customHeight="1" x14ac:dyDescent="0.3">
      <c r="A112" s="40"/>
      <c r="B112" s="40"/>
      <c r="C112" s="41" t="s">
        <v>75</v>
      </c>
      <c r="D112" s="42" t="s">
        <v>7</v>
      </c>
      <c r="E112" s="42" t="s">
        <v>8</v>
      </c>
      <c r="F112" s="42" t="s">
        <v>9</v>
      </c>
      <c r="G112" s="42" t="s">
        <v>76</v>
      </c>
      <c r="H112" s="43" t="s">
        <v>77</v>
      </c>
    </row>
    <row r="113" spans="1:8" s="44" customFormat="1" ht="12" customHeight="1" x14ac:dyDescent="0.3">
      <c r="A113" s="136" t="s">
        <v>78</v>
      </c>
      <c r="B113" s="137"/>
      <c r="C113" s="45">
        <f>C167+C175+C178</f>
        <v>20292029</v>
      </c>
      <c r="D113" s="45">
        <f>D167+D175+D178</f>
        <v>643733</v>
      </c>
      <c r="E113" s="45">
        <f>E167+E175+E178</f>
        <v>4801712</v>
      </c>
      <c r="F113" s="45">
        <f>F167+F175+F178</f>
        <v>116299</v>
      </c>
      <c r="G113" s="45">
        <f>SUM(D113:F113)</f>
        <v>5561744</v>
      </c>
      <c r="H113" s="45">
        <f>C113-G113</f>
        <v>14730285</v>
      </c>
    </row>
    <row r="114" spans="1:8" s="44" customFormat="1" ht="8.4" customHeight="1" x14ac:dyDescent="0.3">
      <c r="A114" s="103">
        <v>31</v>
      </c>
      <c r="B114" s="104" t="s">
        <v>79</v>
      </c>
      <c r="C114" s="105">
        <f>C115+C117+C119</f>
        <v>3390017</v>
      </c>
      <c r="D114" s="105">
        <f t="shared" ref="D114:F114" si="16">D115+D117+D119</f>
        <v>380436</v>
      </c>
      <c r="E114" s="105">
        <f t="shared" si="16"/>
        <v>1588706</v>
      </c>
      <c r="F114" s="105">
        <f t="shared" si="16"/>
        <v>107372</v>
      </c>
      <c r="G114" s="105">
        <f t="shared" ref="G114:G177" si="17">SUM(D114:F114)</f>
        <v>2076514</v>
      </c>
      <c r="H114" s="105">
        <f t="shared" ref="H114:H177" si="18">C114-G114</f>
        <v>1313503</v>
      </c>
    </row>
    <row r="115" spans="1:8" s="44" customFormat="1" ht="8.4" customHeight="1" x14ac:dyDescent="0.3">
      <c r="A115" s="106">
        <v>311</v>
      </c>
      <c r="B115" s="107" t="s">
        <v>11</v>
      </c>
      <c r="C115" s="108">
        <f>C116</f>
        <v>2800217</v>
      </c>
      <c r="D115" s="108">
        <f>D116</f>
        <v>314961</v>
      </c>
      <c r="E115" s="108">
        <f>E116</f>
        <v>1317087</v>
      </c>
      <c r="F115" s="108">
        <f>F116</f>
        <v>83990</v>
      </c>
      <c r="G115" s="108">
        <f t="shared" si="17"/>
        <v>1716038</v>
      </c>
      <c r="H115" s="108">
        <f t="shared" si="18"/>
        <v>1084179</v>
      </c>
    </row>
    <row r="116" spans="1:8" s="44" customFormat="1" ht="8.4" customHeight="1" x14ac:dyDescent="0.3">
      <c r="A116" s="109">
        <v>3111</v>
      </c>
      <c r="B116" s="110" t="s">
        <v>12</v>
      </c>
      <c r="C116" s="111">
        <v>2800217</v>
      </c>
      <c r="D116" s="111">
        <v>314961</v>
      </c>
      <c r="E116" s="111">
        <v>1317087</v>
      </c>
      <c r="F116" s="111">
        <v>83990</v>
      </c>
      <c r="G116" s="111">
        <f t="shared" si="17"/>
        <v>1716038</v>
      </c>
      <c r="H116" s="111">
        <f t="shared" si="18"/>
        <v>1084179</v>
      </c>
    </row>
    <row r="117" spans="1:8" s="44" customFormat="1" ht="8.4" customHeight="1" x14ac:dyDescent="0.3">
      <c r="A117" s="106">
        <v>312</v>
      </c>
      <c r="B117" s="107" t="s">
        <v>13</v>
      </c>
      <c r="C117" s="108">
        <f>SUM(C118:C118)</f>
        <v>139982</v>
      </c>
      <c r="D117" s="108">
        <f>SUM(D118:D118)</f>
        <v>25800</v>
      </c>
      <c r="E117" s="108">
        <f>SUM(E118:E118)</f>
        <v>54300</v>
      </c>
      <c r="F117" s="108">
        <f>SUM(F118:F118)</f>
        <v>9448</v>
      </c>
      <c r="G117" s="108">
        <f t="shared" si="17"/>
        <v>89548</v>
      </c>
      <c r="H117" s="108">
        <f t="shared" si="18"/>
        <v>50434</v>
      </c>
    </row>
    <row r="118" spans="1:8" s="44" customFormat="1" ht="8.4" customHeight="1" x14ac:dyDescent="0.3">
      <c r="A118" s="109">
        <v>3121</v>
      </c>
      <c r="B118" s="110" t="s">
        <v>13</v>
      </c>
      <c r="C118" s="112">
        <v>139982</v>
      </c>
      <c r="D118" s="112">
        <v>25800</v>
      </c>
      <c r="E118" s="112">
        <v>54300</v>
      </c>
      <c r="F118" s="112">
        <v>9448</v>
      </c>
      <c r="G118" s="112">
        <f t="shared" si="17"/>
        <v>89548</v>
      </c>
      <c r="H118" s="112">
        <f t="shared" si="18"/>
        <v>50434</v>
      </c>
    </row>
    <row r="119" spans="1:8" s="44" customFormat="1" ht="8.4" customHeight="1" x14ac:dyDescent="0.3">
      <c r="A119" s="106">
        <v>313</v>
      </c>
      <c r="B119" s="107" t="s">
        <v>14</v>
      </c>
      <c r="C119" s="113">
        <f>C120</f>
        <v>449818</v>
      </c>
      <c r="D119" s="113">
        <f>D120</f>
        <v>39675</v>
      </c>
      <c r="E119" s="113">
        <f>E120</f>
        <v>217319</v>
      </c>
      <c r="F119" s="113">
        <f>F120</f>
        <v>13934</v>
      </c>
      <c r="G119" s="113">
        <f t="shared" si="17"/>
        <v>270928</v>
      </c>
      <c r="H119" s="113">
        <f t="shared" si="18"/>
        <v>178890</v>
      </c>
    </row>
    <row r="120" spans="1:8" s="44" customFormat="1" ht="8.4" customHeight="1" x14ac:dyDescent="0.3">
      <c r="A120" s="109">
        <v>3132</v>
      </c>
      <c r="B120" s="110" t="s">
        <v>15</v>
      </c>
      <c r="C120" s="112">
        <v>449818</v>
      </c>
      <c r="D120" s="112">
        <v>39675</v>
      </c>
      <c r="E120" s="112">
        <v>217319</v>
      </c>
      <c r="F120" s="112">
        <v>13934</v>
      </c>
      <c r="G120" s="112">
        <f t="shared" si="17"/>
        <v>270928</v>
      </c>
      <c r="H120" s="112">
        <f t="shared" si="18"/>
        <v>178890</v>
      </c>
    </row>
    <row r="121" spans="1:8" s="44" customFormat="1" ht="8.4" customHeight="1" x14ac:dyDescent="0.3">
      <c r="A121" s="103">
        <v>32</v>
      </c>
      <c r="B121" s="104" t="s">
        <v>80</v>
      </c>
      <c r="C121" s="114">
        <f>C145+C144+C134+C127+C122</f>
        <v>4761383</v>
      </c>
      <c r="D121" s="114">
        <f t="shared" ref="D121:F121" si="19">D145+D144+D134+D127+D122</f>
        <v>157065</v>
      </c>
      <c r="E121" s="114">
        <f t="shared" si="19"/>
        <v>826684</v>
      </c>
      <c r="F121" s="114">
        <f t="shared" si="19"/>
        <v>8436</v>
      </c>
      <c r="G121" s="114">
        <f t="shared" si="17"/>
        <v>992185</v>
      </c>
      <c r="H121" s="114">
        <f t="shared" si="18"/>
        <v>3769198</v>
      </c>
    </row>
    <row r="122" spans="1:8" s="44" customFormat="1" ht="8.4" customHeight="1" x14ac:dyDescent="0.3">
      <c r="A122" s="106">
        <v>321</v>
      </c>
      <c r="B122" s="107" t="s">
        <v>16</v>
      </c>
      <c r="C122" s="115">
        <f>SUM(C123:C126)</f>
        <v>110750</v>
      </c>
      <c r="D122" s="115">
        <f>SUM(D123:D126)</f>
        <v>7103</v>
      </c>
      <c r="E122" s="115">
        <f>SUM(E123:E126)</f>
        <v>68336</v>
      </c>
      <c r="F122" s="115">
        <f>SUM(F123:F126)</f>
        <v>0</v>
      </c>
      <c r="G122" s="115">
        <f t="shared" si="17"/>
        <v>75439</v>
      </c>
      <c r="H122" s="115">
        <f t="shared" si="18"/>
        <v>35311</v>
      </c>
    </row>
    <row r="123" spans="1:8" s="44" customFormat="1" ht="8.4" customHeight="1" x14ac:dyDescent="0.3">
      <c r="A123" s="109">
        <v>3211</v>
      </c>
      <c r="B123" s="110" t="s">
        <v>17</v>
      </c>
      <c r="C123" s="112">
        <v>2466</v>
      </c>
      <c r="D123" s="112">
        <v>709</v>
      </c>
      <c r="E123" s="112">
        <v>0</v>
      </c>
      <c r="F123" s="112">
        <v>0</v>
      </c>
      <c r="G123" s="112">
        <f t="shared" si="17"/>
        <v>709</v>
      </c>
      <c r="H123" s="112">
        <f t="shared" si="18"/>
        <v>1757</v>
      </c>
    </row>
    <row r="124" spans="1:8" s="44" customFormat="1" ht="8.4" customHeight="1" x14ac:dyDescent="0.3">
      <c r="A124" s="109">
        <v>3212</v>
      </c>
      <c r="B124" s="110" t="s">
        <v>81</v>
      </c>
      <c r="C124" s="112">
        <v>76788</v>
      </c>
      <c r="D124" s="112">
        <v>0</v>
      </c>
      <c r="E124" s="112">
        <v>45584</v>
      </c>
      <c r="F124" s="112">
        <v>0</v>
      </c>
      <c r="G124" s="112">
        <f t="shared" si="17"/>
        <v>45584</v>
      </c>
      <c r="H124" s="112">
        <f t="shared" si="18"/>
        <v>31204</v>
      </c>
    </row>
    <row r="125" spans="1:8" s="44" customFormat="1" ht="8.4" customHeight="1" x14ac:dyDescent="0.3">
      <c r="A125" s="109">
        <v>3213</v>
      </c>
      <c r="B125" s="110" t="s">
        <v>18</v>
      </c>
      <c r="C125" s="112">
        <v>14802</v>
      </c>
      <c r="D125" s="112">
        <v>4622</v>
      </c>
      <c r="E125" s="112">
        <v>7830</v>
      </c>
      <c r="F125" s="112">
        <v>0</v>
      </c>
      <c r="G125" s="112">
        <f t="shared" si="17"/>
        <v>12452</v>
      </c>
      <c r="H125" s="112">
        <f t="shared" si="18"/>
        <v>2350</v>
      </c>
    </row>
    <row r="126" spans="1:8" s="44" customFormat="1" ht="8.4" customHeight="1" x14ac:dyDescent="0.3">
      <c r="A126" s="109">
        <v>3214</v>
      </c>
      <c r="B126" s="110" t="s">
        <v>19</v>
      </c>
      <c r="C126" s="112">
        <v>16694</v>
      </c>
      <c r="D126" s="112">
        <v>1772</v>
      </c>
      <c r="E126" s="112">
        <v>14922</v>
      </c>
      <c r="F126" s="112">
        <v>0</v>
      </c>
      <c r="G126" s="112">
        <f t="shared" si="17"/>
        <v>16694</v>
      </c>
      <c r="H126" s="112">
        <f t="shared" si="18"/>
        <v>0</v>
      </c>
    </row>
    <row r="127" spans="1:8" s="44" customFormat="1" ht="8.4" customHeight="1" x14ac:dyDescent="0.3">
      <c r="A127" s="106">
        <v>322</v>
      </c>
      <c r="B127" s="107" t="s">
        <v>20</v>
      </c>
      <c r="C127" s="108">
        <f>SUM(C128:C133)</f>
        <v>1125431</v>
      </c>
      <c r="D127" s="108">
        <f>SUM(D128:D133)</f>
        <v>42920</v>
      </c>
      <c r="E127" s="108">
        <f>SUM(E128:E133)</f>
        <v>522372</v>
      </c>
      <c r="F127" s="108">
        <f>SUM(F128:F133)</f>
        <v>286</v>
      </c>
      <c r="G127" s="108">
        <f t="shared" si="17"/>
        <v>565578</v>
      </c>
      <c r="H127" s="108">
        <f t="shared" si="18"/>
        <v>559853</v>
      </c>
    </row>
    <row r="128" spans="1:8" s="44" customFormat="1" ht="8.4" customHeight="1" x14ac:dyDescent="0.3">
      <c r="A128" s="109">
        <v>3221</v>
      </c>
      <c r="B128" s="110" t="s">
        <v>21</v>
      </c>
      <c r="C128" s="116">
        <v>386319</v>
      </c>
      <c r="D128" s="116">
        <v>22054</v>
      </c>
      <c r="E128" s="116">
        <v>265078</v>
      </c>
      <c r="F128" s="116">
        <v>286</v>
      </c>
      <c r="G128" s="116">
        <f t="shared" si="17"/>
        <v>287418</v>
      </c>
      <c r="H128" s="116">
        <f t="shared" si="18"/>
        <v>98901</v>
      </c>
    </row>
    <row r="129" spans="1:8" s="44" customFormat="1" ht="8.4" customHeight="1" x14ac:dyDescent="0.3">
      <c r="A129" s="109">
        <v>3222</v>
      </c>
      <c r="B129" s="110" t="s">
        <v>22</v>
      </c>
      <c r="C129" s="116">
        <v>156331</v>
      </c>
      <c r="D129" s="116">
        <v>1365</v>
      </c>
      <c r="E129" s="116">
        <v>153771</v>
      </c>
      <c r="F129" s="116">
        <v>0</v>
      </c>
      <c r="G129" s="116">
        <f t="shared" si="17"/>
        <v>155136</v>
      </c>
      <c r="H129" s="116">
        <f t="shared" si="18"/>
        <v>1195</v>
      </c>
    </row>
    <row r="130" spans="1:8" s="44" customFormat="1" ht="8.4" customHeight="1" x14ac:dyDescent="0.3">
      <c r="A130" s="109">
        <v>3223</v>
      </c>
      <c r="B130" s="110" t="s">
        <v>23</v>
      </c>
      <c r="C130" s="116">
        <v>470572</v>
      </c>
      <c r="D130" s="116">
        <v>19501</v>
      </c>
      <c r="E130" s="116">
        <v>55288</v>
      </c>
      <c r="F130" s="116">
        <v>0</v>
      </c>
      <c r="G130" s="116">
        <f t="shared" si="17"/>
        <v>74789</v>
      </c>
      <c r="H130" s="116">
        <f t="shared" si="18"/>
        <v>395783</v>
      </c>
    </row>
    <row r="131" spans="1:8" s="44" customFormat="1" ht="8.4" customHeight="1" x14ac:dyDescent="0.3">
      <c r="A131" s="109">
        <v>3224</v>
      </c>
      <c r="B131" s="110" t="s">
        <v>82</v>
      </c>
      <c r="C131" s="116">
        <v>83951</v>
      </c>
      <c r="D131" s="116">
        <v>0</v>
      </c>
      <c r="E131" s="116">
        <v>21654</v>
      </c>
      <c r="F131" s="116">
        <v>0</v>
      </c>
      <c r="G131" s="116">
        <f t="shared" si="17"/>
        <v>21654</v>
      </c>
      <c r="H131" s="116">
        <f t="shared" si="18"/>
        <v>62297</v>
      </c>
    </row>
    <row r="132" spans="1:8" s="44" customFormat="1" ht="8.4" customHeight="1" x14ac:dyDescent="0.3">
      <c r="A132" s="109">
        <v>3225</v>
      </c>
      <c r="B132" s="110" t="s">
        <v>83</v>
      </c>
      <c r="C132" s="116">
        <v>27316</v>
      </c>
      <c r="D132" s="116">
        <v>0</v>
      </c>
      <c r="E132" s="116">
        <v>26201</v>
      </c>
      <c r="F132" s="116">
        <v>0</v>
      </c>
      <c r="G132" s="116">
        <f t="shared" si="17"/>
        <v>26201</v>
      </c>
      <c r="H132" s="116">
        <f t="shared" si="18"/>
        <v>1115</v>
      </c>
    </row>
    <row r="133" spans="1:8" s="44" customFormat="1" ht="8.4" customHeight="1" x14ac:dyDescent="0.3">
      <c r="A133" s="109">
        <v>3227</v>
      </c>
      <c r="B133" s="110" t="s">
        <v>84</v>
      </c>
      <c r="C133" s="116">
        <v>942</v>
      </c>
      <c r="D133" s="116">
        <v>0</v>
      </c>
      <c r="E133" s="116">
        <v>380</v>
      </c>
      <c r="F133" s="116">
        <v>0</v>
      </c>
      <c r="G133" s="116">
        <f t="shared" si="17"/>
        <v>380</v>
      </c>
      <c r="H133" s="116">
        <f t="shared" si="18"/>
        <v>562</v>
      </c>
    </row>
    <row r="134" spans="1:8" s="44" customFormat="1" ht="8.4" customHeight="1" x14ac:dyDescent="0.3">
      <c r="A134" s="106">
        <v>323</v>
      </c>
      <c r="B134" s="107" t="s">
        <v>24</v>
      </c>
      <c r="C134" s="108">
        <f>SUM(C135:C143)</f>
        <v>3209296</v>
      </c>
      <c r="D134" s="108">
        <f>SUM(D135:D143)</f>
        <v>90376</v>
      </c>
      <c r="E134" s="108">
        <f>SUM(E135:E143)</f>
        <v>227017</v>
      </c>
      <c r="F134" s="108">
        <f>SUM(F135:F143)</f>
        <v>8150</v>
      </c>
      <c r="G134" s="108">
        <f t="shared" si="17"/>
        <v>325543</v>
      </c>
      <c r="H134" s="108">
        <f t="shared" si="18"/>
        <v>2883753</v>
      </c>
    </row>
    <row r="135" spans="1:8" s="44" customFormat="1" ht="8.4" customHeight="1" x14ac:dyDescent="0.3">
      <c r="A135" s="109">
        <v>3231</v>
      </c>
      <c r="B135" s="110" t="s">
        <v>25</v>
      </c>
      <c r="C135" s="116">
        <v>146716</v>
      </c>
      <c r="D135" s="116">
        <v>2532</v>
      </c>
      <c r="E135" s="116">
        <v>5548</v>
      </c>
      <c r="F135" s="116">
        <v>2725</v>
      </c>
      <c r="G135" s="116">
        <f t="shared" si="17"/>
        <v>10805</v>
      </c>
      <c r="H135" s="116">
        <f t="shared" si="18"/>
        <v>135911</v>
      </c>
    </row>
    <row r="136" spans="1:8" s="44" customFormat="1" ht="8.4" customHeight="1" x14ac:dyDescent="0.3">
      <c r="A136" s="109">
        <v>3232</v>
      </c>
      <c r="B136" s="110" t="s">
        <v>26</v>
      </c>
      <c r="C136" s="116">
        <v>1385675</v>
      </c>
      <c r="D136" s="116">
        <v>2972</v>
      </c>
      <c r="E136" s="116">
        <v>100237</v>
      </c>
      <c r="F136" s="116">
        <v>0</v>
      </c>
      <c r="G136" s="116">
        <f t="shared" si="17"/>
        <v>103209</v>
      </c>
      <c r="H136" s="116">
        <f t="shared" si="18"/>
        <v>1282466</v>
      </c>
    </row>
    <row r="137" spans="1:8" s="44" customFormat="1" ht="8.4" customHeight="1" x14ac:dyDescent="0.3">
      <c r="A137" s="109">
        <v>3233</v>
      </c>
      <c r="B137" s="110" t="s">
        <v>85</v>
      </c>
      <c r="C137" s="116">
        <v>134197</v>
      </c>
      <c r="D137" s="116">
        <v>1190</v>
      </c>
      <c r="E137" s="116">
        <v>1088</v>
      </c>
      <c r="F137" s="116">
        <v>0</v>
      </c>
      <c r="G137" s="116">
        <f t="shared" si="17"/>
        <v>2278</v>
      </c>
      <c r="H137" s="116">
        <f t="shared" si="18"/>
        <v>131919</v>
      </c>
    </row>
    <row r="138" spans="1:8" s="44" customFormat="1" ht="8.4" customHeight="1" x14ac:dyDescent="0.3">
      <c r="A138" s="109">
        <v>3234</v>
      </c>
      <c r="B138" s="110" t="s">
        <v>27</v>
      </c>
      <c r="C138" s="116">
        <v>267314</v>
      </c>
      <c r="D138" s="116">
        <v>1898</v>
      </c>
      <c r="E138" s="116">
        <v>16239</v>
      </c>
      <c r="F138" s="116">
        <v>0</v>
      </c>
      <c r="G138" s="116">
        <f t="shared" si="17"/>
        <v>18137</v>
      </c>
      <c r="H138" s="116">
        <f t="shared" si="18"/>
        <v>249177</v>
      </c>
    </row>
    <row r="139" spans="1:8" s="44" customFormat="1" ht="8.4" customHeight="1" x14ac:dyDescent="0.3">
      <c r="A139" s="109">
        <v>3235</v>
      </c>
      <c r="B139" s="110" t="s">
        <v>86</v>
      </c>
      <c r="C139" s="116">
        <v>399287</v>
      </c>
      <c r="D139" s="116">
        <v>184</v>
      </c>
      <c r="E139" s="116">
        <v>22200</v>
      </c>
      <c r="F139" s="116">
        <v>0</v>
      </c>
      <c r="G139" s="116">
        <f t="shared" si="17"/>
        <v>22384</v>
      </c>
      <c r="H139" s="116">
        <f t="shared" si="18"/>
        <v>376903</v>
      </c>
    </row>
    <row r="140" spans="1:8" s="44" customFormat="1" ht="8.4" customHeight="1" x14ac:dyDescent="0.3">
      <c r="A140" s="109">
        <v>3236</v>
      </c>
      <c r="B140" s="110" t="s">
        <v>87</v>
      </c>
      <c r="C140" s="116">
        <v>104597</v>
      </c>
      <c r="D140" s="116">
        <v>1000</v>
      </c>
      <c r="E140" s="116">
        <v>9542</v>
      </c>
      <c r="F140" s="116">
        <v>0</v>
      </c>
      <c r="G140" s="116">
        <f t="shared" si="17"/>
        <v>10542</v>
      </c>
      <c r="H140" s="116">
        <f t="shared" si="18"/>
        <v>94055</v>
      </c>
    </row>
    <row r="141" spans="1:8" s="44" customFormat="1" ht="8.4" customHeight="1" x14ac:dyDescent="0.3">
      <c r="A141" s="109">
        <v>3237</v>
      </c>
      <c r="B141" s="110" t="s">
        <v>28</v>
      </c>
      <c r="C141" s="116">
        <v>344289</v>
      </c>
      <c r="D141" s="116">
        <v>1575</v>
      </c>
      <c r="E141" s="116">
        <v>65174</v>
      </c>
      <c r="F141" s="116">
        <v>0</v>
      </c>
      <c r="G141" s="116">
        <f t="shared" si="17"/>
        <v>66749</v>
      </c>
      <c r="H141" s="116">
        <f t="shared" si="18"/>
        <v>277540</v>
      </c>
    </row>
    <row r="142" spans="1:8" s="44" customFormat="1" ht="8.4" customHeight="1" x14ac:dyDescent="0.3">
      <c r="A142" s="109">
        <v>3238</v>
      </c>
      <c r="B142" s="110" t="s">
        <v>29</v>
      </c>
      <c r="C142" s="116">
        <v>188590</v>
      </c>
      <c r="D142" s="116">
        <v>35794</v>
      </c>
      <c r="E142" s="116">
        <v>2300</v>
      </c>
      <c r="F142" s="116">
        <v>5425</v>
      </c>
      <c r="G142" s="116">
        <f t="shared" si="17"/>
        <v>43519</v>
      </c>
      <c r="H142" s="116">
        <f t="shared" si="18"/>
        <v>145071</v>
      </c>
    </row>
    <row r="143" spans="1:8" s="44" customFormat="1" ht="8.4" customHeight="1" x14ac:dyDescent="0.3">
      <c r="A143" s="109">
        <v>3239</v>
      </c>
      <c r="B143" s="110" t="s">
        <v>30</v>
      </c>
      <c r="C143" s="116">
        <v>238631</v>
      </c>
      <c r="D143" s="116">
        <v>43231</v>
      </c>
      <c r="E143" s="116">
        <v>4689</v>
      </c>
      <c r="F143" s="116">
        <v>0</v>
      </c>
      <c r="G143" s="116">
        <f t="shared" si="17"/>
        <v>47920</v>
      </c>
      <c r="H143" s="116">
        <f t="shared" si="18"/>
        <v>190711</v>
      </c>
    </row>
    <row r="144" spans="1:8" s="44" customFormat="1" ht="8.4" customHeight="1" x14ac:dyDescent="0.3">
      <c r="A144" s="106">
        <v>324</v>
      </c>
      <c r="B144" s="107" t="s">
        <v>88</v>
      </c>
      <c r="C144" s="108">
        <v>380</v>
      </c>
      <c r="D144" s="108">
        <v>0</v>
      </c>
      <c r="E144" s="108">
        <v>0</v>
      </c>
      <c r="F144" s="108">
        <v>0</v>
      </c>
      <c r="G144" s="108">
        <f t="shared" si="17"/>
        <v>0</v>
      </c>
      <c r="H144" s="108">
        <f t="shared" si="18"/>
        <v>380</v>
      </c>
    </row>
    <row r="145" spans="1:8" s="44" customFormat="1" ht="8.4" customHeight="1" x14ac:dyDescent="0.3">
      <c r="A145" s="106">
        <v>329</v>
      </c>
      <c r="B145" s="107" t="s">
        <v>31</v>
      </c>
      <c r="C145" s="108">
        <f>SUM(C146:C151)</f>
        <v>315526</v>
      </c>
      <c r="D145" s="108">
        <f>SUM(D146:D151)</f>
        <v>16666</v>
      </c>
      <c r="E145" s="108">
        <f>SUM(E146:E151)</f>
        <v>8959</v>
      </c>
      <c r="F145" s="108">
        <f>SUM(F146:F151)</f>
        <v>0</v>
      </c>
      <c r="G145" s="108">
        <f t="shared" si="17"/>
        <v>25625</v>
      </c>
      <c r="H145" s="108">
        <f t="shared" si="18"/>
        <v>289901</v>
      </c>
    </row>
    <row r="146" spans="1:8" s="44" customFormat="1" ht="8.4" customHeight="1" x14ac:dyDescent="0.3">
      <c r="A146" s="109">
        <v>3291</v>
      </c>
      <c r="B146" s="110" t="s">
        <v>89</v>
      </c>
      <c r="C146" s="116">
        <v>53039</v>
      </c>
      <c r="D146" s="116">
        <v>0</v>
      </c>
      <c r="E146" s="116">
        <v>0</v>
      </c>
      <c r="F146" s="116">
        <v>0</v>
      </c>
      <c r="G146" s="116">
        <f t="shared" si="17"/>
        <v>0</v>
      </c>
      <c r="H146" s="116">
        <f t="shared" si="18"/>
        <v>53039</v>
      </c>
    </row>
    <row r="147" spans="1:8" s="44" customFormat="1" ht="8.4" customHeight="1" x14ac:dyDescent="0.3">
      <c r="A147" s="109">
        <v>3292</v>
      </c>
      <c r="B147" s="110" t="s">
        <v>32</v>
      </c>
      <c r="C147" s="116">
        <v>99618</v>
      </c>
      <c r="D147" s="116">
        <v>12062</v>
      </c>
      <c r="E147" s="116">
        <v>0</v>
      </c>
      <c r="F147" s="116">
        <v>0</v>
      </c>
      <c r="G147" s="116">
        <f t="shared" si="17"/>
        <v>12062</v>
      </c>
      <c r="H147" s="116">
        <f t="shared" si="18"/>
        <v>87556</v>
      </c>
    </row>
    <row r="148" spans="1:8" s="44" customFormat="1" ht="8.4" customHeight="1" x14ac:dyDescent="0.3">
      <c r="A148" s="109">
        <v>3293</v>
      </c>
      <c r="B148" s="110" t="s">
        <v>33</v>
      </c>
      <c r="C148" s="116">
        <v>22742</v>
      </c>
      <c r="D148" s="116">
        <v>1305</v>
      </c>
      <c r="E148" s="116">
        <v>6717</v>
      </c>
      <c r="F148" s="116">
        <v>0</v>
      </c>
      <c r="G148" s="116">
        <f t="shared" si="17"/>
        <v>8022</v>
      </c>
      <c r="H148" s="116">
        <f t="shared" si="18"/>
        <v>14720</v>
      </c>
    </row>
    <row r="149" spans="1:8" s="44" customFormat="1" ht="8.4" customHeight="1" x14ac:dyDescent="0.3">
      <c r="A149" s="109">
        <v>3294</v>
      </c>
      <c r="B149" s="110" t="s">
        <v>34</v>
      </c>
      <c r="C149" s="116">
        <v>25766</v>
      </c>
      <c r="D149" s="116">
        <v>100</v>
      </c>
      <c r="E149" s="116">
        <v>0</v>
      </c>
      <c r="F149" s="116">
        <v>0</v>
      </c>
      <c r="G149" s="116">
        <f t="shared" si="17"/>
        <v>100</v>
      </c>
      <c r="H149" s="116">
        <f t="shared" si="18"/>
        <v>25666</v>
      </c>
    </row>
    <row r="150" spans="1:8" s="44" customFormat="1" ht="8.4" customHeight="1" x14ac:dyDescent="0.3">
      <c r="A150" s="109">
        <v>3295</v>
      </c>
      <c r="B150" s="110" t="s">
        <v>139</v>
      </c>
      <c r="C150" s="116">
        <v>44951</v>
      </c>
      <c r="D150" s="116">
        <v>0</v>
      </c>
      <c r="E150" s="116">
        <v>270</v>
      </c>
      <c r="F150" s="116">
        <v>0</v>
      </c>
      <c r="G150" s="116">
        <f t="shared" si="17"/>
        <v>270</v>
      </c>
      <c r="H150" s="116">
        <f t="shared" si="18"/>
        <v>44681</v>
      </c>
    </row>
    <row r="151" spans="1:8" s="44" customFormat="1" ht="8.4" customHeight="1" x14ac:dyDescent="0.3">
      <c r="A151" s="109">
        <v>3299</v>
      </c>
      <c r="B151" s="110" t="s">
        <v>31</v>
      </c>
      <c r="C151" s="116">
        <v>69410</v>
      </c>
      <c r="D151" s="116">
        <v>3199</v>
      </c>
      <c r="E151" s="116">
        <v>1972</v>
      </c>
      <c r="F151" s="116">
        <v>0</v>
      </c>
      <c r="G151" s="116">
        <f t="shared" si="17"/>
        <v>5171</v>
      </c>
      <c r="H151" s="116">
        <f t="shared" si="18"/>
        <v>64239</v>
      </c>
    </row>
    <row r="152" spans="1:8" s="44" customFormat="1" ht="8.4" customHeight="1" x14ac:dyDescent="0.3">
      <c r="A152" s="103">
        <v>34</v>
      </c>
      <c r="B152" s="104" t="s">
        <v>90</v>
      </c>
      <c r="C152" s="105">
        <f>C155+C153</f>
        <v>227007</v>
      </c>
      <c r="D152" s="105">
        <f t="shared" ref="D152:F152" si="20">D155+D153</f>
        <v>2203</v>
      </c>
      <c r="E152" s="105">
        <f t="shared" si="20"/>
        <v>55326</v>
      </c>
      <c r="F152" s="105">
        <f t="shared" si="20"/>
        <v>491</v>
      </c>
      <c r="G152" s="105">
        <f t="shared" si="17"/>
        <v>58020</v>
      </c>
      <c r="H152" s="105">
        <f t="shared" si="18"/>
        <v>168987</v>
      </c>
    </row>
    <row r="153" spans="1:8" s="36" customFormat="1" ht="8.4" customHeight="1" x14ac:dyDescent="0.3">
      <c r="A153" s="106">
        <v>342</v>
      </c>
      <c r="B153" s="107" t="s">
        <v>35</v>
      </c>
      <c r="C153" s="108">
        <f>SUM(C154:C154)</f>
        <v>77364</v>
      </c>
      <c r="D153" s="108">
        <f>SUM(D154:D154)</f>
        <v>0</v>
      </c>
      <c r="E153" s="108">
        <f>SUM(E154:E154)</f>
        <v>50436</v>
      </c>
      <c r="F153" s="108">
        <f>SUM(F154:F154)</f>
        <v>0</v>
      </c>
      <c r="G153" s="108">
        <f t="shared" si="17"/>
        <v>50436</v>
      </c>
      <c r="H153" s="108">
        <f t="shared" si="18"/>
        <v>26928</v>
      </c>
    </row>
    <row r="154" spans="1:8" s="36" customFormat="1" ht="8.4" customHeight="1" x14ac:dyDescent="0.3">
      <c r="A154" s="109">
        <v>342</v>
      </c>
      <c r="B154" s="110" t="s">
        <v>35</v>
      </c>
      <c r="C154" s="116">
        <v>77364</v>
      </c>
      <c r="D154" s="116">
        <v>0</v>
      </c>
      <c r="E154" s="116">
        <v>50436</v>
      </c>
      <c r="F154" s="116">
        <v>0</v>
      </c>
      <c r="G154" s="116">
        <f t="shared" si="17"/>
        <v>50436</v>
      </c>
      <c r="H154" s="116">
        <f t="shared" si="18"/>
        <v>26928</v>
      </c>
    </row>
    <row r="155" spans="1:8" s="36" customFormat="1" ht="10.199999999999999" customHeight="1" x14ac:dyDescent="0.3">
      <c r="A155" s="106">
        <v>343</v>
      </c>
      <c r="B155" s="107" t="s">
        <v>36</v>
      </c>
      <c r="C155" s="108">
        <f>SUM(C157:C159)</f>
        <v>149643</v>
      </c>
      <c r="D155" s="108">
        <f>SUM(D157:D159)</f>
        <v>2203</v>
      </c>
      <c r="E155" s="108">
        <f>SUM(E157:E159)</f>
        <v>4890</v>
      </c>
      <c r="F155" s="108">
        <f>SUM(F157:F159)</f>
        <v>491</v>
      </c>
      <c r="G155" s="108">
        <f t="shared" si="17"/>
        <v>7584</v>
      </c>
      <c r="H155" s="108">
        <f t="shared" si="18"/>
        <v>142059</v>
      </c>
    </row>
    <row r="156" spans="1:8" s="36" customFormat="1" ht="19.2" customHeight="1" x14ac:dyDescent="0.3">
      <c r="A156" s="40"/>
      <c r="B156" s="40"/>
      <c r="C156" s="41" t="s">
        <v>75</v>
      </c>
      <c r="D156" s="42" t="s">
        <v>7</v>
      </c>
      <c r="E156" s="42" t="s">
        <v>8</v>
      </c>
      <c r="F156" s="42" t="s">
        <v>9</v>
      </c>
      <c r="G156" s="42" t="s">
        <v>76</v>
      </c>
      <c r="H156" s="43" t="s">
        <v>77</v>
      </c>
    </row>
    <row r="157" spans="1:8" s="36" customFormat="1" ht="10.199999999999999" customHeight="1" x14ac:dyDescent="0.3">
      <c r="A157" s="109">
        <v>3431</v>
      </c>
      <c r="B157" s="110" t="s">
        <v>37</v>
      </c>
      <c r="C157" s="116">
        <v>63947</v>
      </c>
      <c r="D157" s="116">
        <v>2147</v>
      </c>
      <c r="E157" s="116">
        <v>4888</v>
      </c>
      <c r="F157" s="116">
        <v>491</v>
      </c>
      <c r="G157" s="116">
        <f t="shared" si="17"/>
        <v>7526</v>
      </c>
      <c r="H157" s="116">
        <f t="shared" si="18"/>
        <v>56421</v>
      </c>
    </row>
    <row r="158" spans="1:8" s="36" customFormat="1" ht="10.199999999999999" customHeight="1" x14ac:dyDescent="0.3">
      <c r="A158" s="109">
        <v>3433</v>
      </c>
      <c r="B158" s="110" t="s">
        <v>91</v>
      </c>
      <c r="C158" s="116">
        <v>1480</v>
      </c>
      <c r="D158" s="116">
        <v>56</v>
      </c>
      <c r="E158" s="116">
        <v>2</v>
      </c>
      <c r="F158" s="116">
        <v>0</v>
      </c>
      <c r="G158" s="116">
        <f t="shared" si="17"/>
        <v>58</v>
      </c>
      <c r="H158" s="116">
        <f t="shared" si="18"/>
        <v>1422</v>
      </c>
    </row>
    <row r="159" spans="1:8" s="36" customFormat="1" ht="10.199999999999999" customHeight="1" x14ac:dyDescent="0.3">
      <c r="A159" s="109">
        <v>3434</v>
      </c>
      <c r="B159" s="110" t="s">
        <v>92</v>
      </c>
      <c r="C159" s="116">
        <v>84216</v>
      </c>
      <c r="D159" s="116">
        <v>0</v>
      </c>
      <c r="E159" s="116">
        <v>0</v>
      </c>
      <c r="F159" s="116">
        <v>0</v>
      </c>
      <c r="G159" s="116">
        <f t="shared" si="17"/>
        <v>0</v>
      </c>
      <c r="H159" s="116">
        <f t="shared" si="18"/>
        <v>84216</v>
      </c>
    </row>
    <row r="160" spans="1:8" s="36" customFormat="1" ht="10.199999999999999" customHeight="1" x14ac:dyDescent="0.3">
      <c r="A160" s="103">
        <v>35</v>
      </c>
      <c r="B160" s="104" t="s">
        <v>93</v>
      </c>
      <c r="C160" s="105">
        <f>C161</f>
        <v>89218</v>
      </c>
      <c r="D160" s="105">
        <f t="shared" ref="D160:F160" si="21">D161</f>
        <v>0</v>
      </c>
      <c r="E160" s="105">
        <f t="shared" si="21"/>
        <v>0</v>
      </c>
      <c r="F160" s="105">
        <f t="shared" si="21"/>
        <v>0</v>
      </c>
      <c r="G160" s="105">
        <f t="shared" si="17"/>
        <v>0</v>
      </c>
      <c r="H160" s="105">
        <f t="shared" si="18"/>
        <v>89218</v>
      </c>
    </row>
    <row r="161" spans="1:8" s="36" customFormat="1" ht="10.199999999999999" customHeight="1" x14ac:dyDescent="0.3">
      <c r="A161" s="117">
        <v>352</v>
      </c>
      <c r="B161" s="118" t="s">
        <v>94</v>
      </c>
      <c r="C161" s="119">
        <v>89218</v>
      </c>
      <c r="D161" s="119">
        <v>0</v>
      </c>
      <c r="E161" s="119">
        <v>0</v>
      </c>
      <c r="F161" s="119">
        <v>0</v>
      </c>
      <c r="G161" s="119">
        <f t="shared" si="17"/>
        <v>0</v>
      </c>
      <c r="H161" s="119">
        <f t="shared" si="18"/>
        <v>89218</v>
      </c>
    </row>
    <row r="162" spans="1:8" s="36" customFormat="1" ht="10.199999999999999" customHeight="1" x14ac:dyDescent="0.3">
      <c r="A162" s="103">
        <v>36</v>
      </c>
      <c r="B162" s="104" t="s">
        <v>95</v>
      </c>
      <c r="C162" s="105">
        <f>C164+C163</f>
        <v>785451</v>
      </c>
      <c r="D162" s="105">
        <f t="shared" ref="D162:F162" si="22">D164+D163</f>
        <v>0</v>
      </c>
      <c r="E162" s="105">
        <f t="shared" si="22"/>
        <v>0</v>
      </c>
      <c r="F162" s="105">
        <f t="shared" si="22"/>
        <v>0</v>
      </c>
      <c r="G162" s="105">
        <f t="shared" si="17"/>
        <v>0</v>
      </c>
      <c r="H162" s="105">
        <f t="shared" si="18"/>
        <v>785451</v>
      </c>
    </row>
    <row r="163" spans="1:8" s="36" customFormat="1" ht="10.199999999999999" customHeight="1" x14ac:dyDescent="0.3">
      <c r="A163" s="117">
        <v>363</v>
      </c>
      <c r="B163" s="118" t="s">
        <v>137</v>
      </c>
      <c r="C163" s="119">
        <v>294222</v>
      </c>
      <c r="D163" s="119">
        <v>0</v>
      </c>
      <c r="E163" s="119">
        <v>0</v>
      </c>
      <c r="F163" s="119">
        <v>0</v>
      </c>
      <c r="G163" s="119">
        <f t="shared" si="17"/>
        <v>0</v>
      </c>
      <c r="H163" s="119">
        <f t="shared" si="18"/>
        <v>294222</v>
      </c>
    </row>
    <row r="164" spans="1:8" s="36" customFormat="1" ht="10.199999999999999" customHeight="1" x14ac:dyDescent="0.3">
      <c r="A164" s="117">
        <v>366</v>
      </c>
      <c r="B164" s="118" t="s">
        <v>138</v>
      </c>
      <c r="C164" s="119">
        <v>491229</v>
      </c>
      <c r="D164" s="119">
        <v>0</v>
      </c>
      <c r="E164" s="119">
        <v>0</v>
      </c>
      <c r="F164" s="119">
        <v>0</v>
      </c>
      <c r="G164" s="119">
        <f t="shared" si="17"/>
        <v>0</v>
      </c>
      <c r="H164" s="119">
        <f t="shared" si="18"/>
        <v>491229</v>
      </c>
    </row>
    <row r="165" spans="1:8" s="36" customFormat="1" ht="10.199999999999999" customHeight="1" x14ac:dyDescent="0.3">
      <c r="A165" s="103">
        <v>37</v>
      </c>
      <c r="B165" s="104" t="s">
        <v>96</v>
      </c>
      <c r="C165" s="105">
        <v>2500353</v>
      </c>
      <c r="D165" s="105">
        <v>0</v>
      </c>
      <c r="E165" s="105">
        <v>0</v>
      </c>
      <c r="F165" s="105">
        <v>0</v>
      </c>
      <c r="G165" s="105">
        <f t="shared" si="17"/>
        <v>0</v>
      </c>
      <c r="H165" s="105">
        <f t="shared" si="18"/>
        <v>2500353</v>
      </c>
    </row>
    <row r="166" spans="1:8" s="36" customFormat="1" ht="10.199999999999999" customHeight="1" x14ac:dyDescent="0.3">
      <c r="A166" s="103">
        <v>38</v>
      </c>
      <c r="B166" s="104" t="s">
        <v>97</v>
      </c>
      <c r="C166" s="105">
        <v>1821991</v>
      </c>
      <c r="D166" s="105">
        <v>0</v>
      </c>
      <c r="E166" s="105">
        <v>0</v>
      </c>
      <c r="F166" s="105">
        <v>0</v>
      </c>
      <c r="G166" s="105">
        <f t="shared" si="17"/>
        <v>0</v>
      </c>
      <c r="H166" s="105">
        <f t="shared" si="18"/>
        <v>1821991</v>
      </c>
    </row>
    <row r="167" spans="1:8" s="36" customFormat="1" ht="10.199999999999999" customHeight="1" x14ac:dyDescent="0.3">
      <c r="A167" s="120">
        <v>3</v>
      </c>
      <c r="B167" s="121"/>
      <c r="C167" s="122">
        <f>C166+C165+C162+C160+C152+C121+C114</f>
        <v>13575420</v>
      </c>
      <c r="D167" s="122">
        <f>D166+D165+D162+D160+D152+D121+D114</f>
        <v>539704</v>
      </c>
      <c r="E167" s="122">
        <f>E166+E165+E162+E160+E152+E121+E114</f>
        <v>2470716</v>
      </c>
      <c r="F167" s="122">
        <f>F166+F165+F162+F160+F152+F121+F114</f>
        <v>116299</v>
      </c>
      <c r="G167" s="122">
        <f t="shared" si="17"/>
        <v>3126719</v>
      </c>
      <c r="H167" s="122">
        <f t="shared" si="18"/>
        <v>10448701</v>
      </c>
    </row>
    <row r="168" spans="1:8" s="36" customFormat="1" ht="10.199999999999999" customHeight="1" x14ac:dyDescent="0.3">
      <c r="A168" s="103">
        <v>42</v>
      </c>
      <c r="B168" s="104"/>
      <c r="C168" s="105">
        <f>SUM(C169:C173)</f>
        <v>1209035</v>
      </c>
      <c r="D168" s="105">
        <f t="shared" ref="D168:F168" si="23">SUM(D169:D173)</f>
        <v>104029</v>
      </c>
      <c r="E168" s="105">
        <f t="shared" si="23"/>
        <v>1537072</v>
      </c>
      <c r="F168" s="105">
        <f t="shared" si="23"/>
        <v>0</v>
      </c>
      <c r="G168" s="105">
        <f t="shared" si="17"/>
        <v>1641101</v>
      </c>
      <c r="H168" s="105">
        <f t="shared" si="18"/>
        <v>-432066</v>
      </c>
    </row>
    <row r="169" spans="1:8" s="36" customFormat="1" ht="10.199999999999999" customHeight="1" x14ac:dyDescent="0.3">
      <c r="A169" s="106">
        <v>421</v>
      </c>
      <c r="B169" s="107" t="s">
        <v>98</v>
      </c>
      <c r="C169" s="108">
        <v>642029</v>
      </c>
      <c r="D169" s="108"/>
      <c r="E169" s="108">
        <v>1325713</v>
      </c>
      <c r="F169" s="108">
        <v>0</v>
      </c>
      <c r="G169" s="108">
        <f t="shared" si="17"/>
        <v>1325713</v>
      </c>
      <c r="H169" s="108">
        <f t="shared" si="18"/>
        <v>-683684</v>
      </c>
    </row>
    <row r="170" spans="1:8" s="36" customFormat="1" ht="10.199999999999999" customHeight="1" x14ac:dyDescent="0.3">
      <c r="A170" s="106">
        <v>422</v>
      </c>
      <c r="B170" s="107" t="s">
        <v>38</v>
      </c>
      <c r="C170" s="108">
        <v>458774</v>
      </c>
      <c r="D170" s="108">
        <v>5172</v>
      </c>
      <c r="E170" s="108">
        <v>211359</v>
      </c>
      <c r="F170" s="108">
        <v>0</v>
      </c>
      <c r="G170" s="108">
        <f t="shared" si="17"/>
        <v>216531</v>
      </c>
      <c r="H170" s="108">
        <f t="shared" si="18"/>
        <v>242243</v>
      </c>
    </row>
    <row r="171" spans="1:8" s="36" customFormat="1" ht="10.199999999999999" customHeight="1" x14ac:dyDescent="0.3">
      <c r="A171" s="106">
        <v>423</v>
      </c>
      <c r="B171" s="107" t="s">
        <v>99</v>
      </c>
      <c r="C171" s="108">
        <v>0</v>
      </c>
      <c r="D171" s="108"/>
      <c r="E171" s="108">
        <v>0</v>
      </c>
      <c r="F171" s="108">
        <v>0</v>
      </c>
      <c r="G171" s="108">
        <f t="shared" si="17"/>
        <v>0</v>
      </c>
      <c r="H171" s="108">
        <f t="shared" si="18"/>
        <v>0</v>
      </c>
    </row>
    <row r="172" spans="1:8" s="36" customFormat="1" ht="10.199999999999999" customHeight="1" x14ac:dyDescent="0.3">
      <c r="A172" s="106">
        <v>424</v>
      </c>
      <c r="B172" s="107" t="s">
        <v>39</v>
      </c>
      <c r="C172" s="108">
        <v>98857</v>
      </c>
      <c r="D172" s="108">
        <v>98857</v>
      </c>
      <c r="E172" s="108">
        <v>0</v>
      </c>
      <c r="F172" s="108">
        <v>0</v>
      </c>
      <c r="G172" s="108">
        <f t="shared" si="17"/>
        <v>98857</v>
      </c>
      <c r="H172" s="108">
        <f t="shared" si="18"/>
        <v>0</v>
      </c>
    </row>
    <row r="173" spans="1:8" s="36" customFormat="1" ht="10.199999999999999" customHeight="1" x14ac:dyDescent="0.3">
      <c r="A173" s="106">
        <v>426</v>
      </c>
      <c r="B173" s="107" t="s">
        <v>100</v>
      </c>
      <c r="C173" s="108">
        <v>9375</v>
      </c>
      <c r="D173" s="108">
        <v>0</v>
      </c>
      <c r="E173" s="108">
        <v>0</v>
      </c>
      <c r="F173" s="108">
        <v>0</v>
      </c>
      <c r="G173" s="108">
        <f t="shared" si="17"/>
        <v>0</v>
      </c>
      <c r="H173" s="108">
        <f t="shared" si="18"/>
        <v>9375</v>
      </c>
    </row>
    <row r="174" spans="1:8" s="36" customFormat="1" ht="10.199999999999999" customHeight="1" x14ac:dyDescent="0.3">
      <c r="A174" s="103">
        <v>451</v>
      </c>
      <c r="B174" s="104" t="s">
        <v>101</v>
      </c>
      <c r="C174" s="105">
        <v>4426925</v>
      </c>
      <c r="D174" s="105">
        <v>0</v>
      </c>
      <c r="E174" s="105">
        <v>0</v>
      </c>
      <c r="F174" s="105">
        <v>0</v>
      </c>
      <c r="G174" s="105">
        <f t="shared" si="17"/>
        <v>0</v>
      </c>
      <c r="H174" s="105">
        <f t="shared" si="18"/>
        <v>4426925</v>
      </c>
    </row>
    <row r="175" spans="1:8" s="36" customFormat="1" ht="10.199999999999999" customHeight="1" x14ac:dyDescent="0.3">
      <c r="A175" s="120">
        <v>4</v>
      </c>
      <c r="B175" s="121"/>
      <c r="C175" s="122">
        <f>C168+C174</f>
        <v>5635960</v>
      </c>
      <c r="D175" s="122">
        <f t="shared" ref="D175:F175" si="24">D168+D174</f>
        <v>104029</v>
      </c>
      <c r="E175" s="122">
        <f t="shared" si="24"/>
        <v>1537072</v>
      </c>
      <c r="F175" s="122">
        <f t="shared" si="24"/>
        <v>0</v>
      </c>
      <c r="G175" s="122">
        <f t="shared" si="17"/>
        <v>1641101</v>
      </c>
      <c r="H175" s="122">
        <f t="shared" si="18"/>
        <v>3994859</v>
      </c>
    </row>
    <row r="176" spans="1:8" s="36" customFormat="1" ht="10.199999999999999" customHeight="1" x14ac:dyDescent="0.3">
      <c r="A176" s="106">
        <v>544</v>
      </c>
      <c r="B176" s="107" t="s">
        <v>102</v>
      </c>
      <c r="C176" s="108">
        <v>991849</v>
      </c>
      <c r="D176" s="108">
        <v>0</v>
      </c>
      <c r="E176" s="108">
        <v>793924</v>
      </c>
      <c r="F176" s="108">
        <v>0</v>
      </c>
      <c r="G176" s="108">
        <f t="shared" si="17"/>
        <v>793924</v>
      </c>
      <c r="H176" s="108">
        <f t="shared" si="18"/>
        <v>197925</v>
      </c>
    </row>
    <row r="177" spans="1:8" s="36" customFormat="1" ht="10.199999999999999" customHeight="1" x14ac:dyDescent="0.3">
      <c r="A177" s="106">
        <v>545</v>
      </c>
      <c r="B177" s="107" t="s">
        <v>103</v>
      </c>
      <c r="C177" s="108">
        <v>88800</v>
      </c>
      <c r="D177" s="108"/>
      <c r="E177" s="108"/>
      <c r="F177" s="108"/>
      <c r="G177" s="108">
        <f t="shared" si="17"/>
        <v>0</v>
      </c>
      <c r="H177" s="108">
        <f t="shared" si="18"/>
        <v>88800</v>
      </c>
    </row>
    <row r="178" spans="1:8" s="36" customFormat="1" ht="10.199999999999999" customHeight="1" x14ac:dyDescent="0.3">
      <c r="A178" s="120">
        <v>5</v>
      </c>
      <c r="B178" s="121"/>
      <c r="C178" s="122">
        <f>SUM(C176:C177)</f>
        <v>1080649</v>
      </c>
      <c r="D178" s="122">
        <f t="shared" ref="D178:F178" si="25">SUM(D176:D177)</f>
        <v>0</v>
      </c>
      <c r="E178" s="122">
        <f t="shared" si="25"/>
        <v>793924</v>
      </c>
      <c r="F178" s="122">
        <f t="shared" si="25"/>
        <v>0</v>
      </c>
      <c r="G178" s="122">
        <f t="shared" ref="G178:G181" si="26">SUM(D178:F178)</f>
        <v>793924</v>
      </c>
      <c r="H178" s="122">
        <f t="shared" ref="H178:H181" si="27">C178-G178</f>
        <v>286725</v>
      </c>
    </row>
    <row r="179" spans="1:8" s="36" customFormat="1" ht="10.199999999999999" customHeight="1" x14ac:dyDescent="0.3">
      <c r="A179" s="125"/>
      <c r="B179" s="126" t="s">
        <v>104</v>
      </c>
      <c r="C179" s="127">
        <f>C167+C175+C178</f>
        <v>20292029</v>
      </c>
      <c r="D179" s="127">
        <f>D167+D175+D178</f>
        <v>643733</v>
      </c>
      <c r="E179" s="127">
        <f>E167+E175+E178</f>
        <v>4801712</v>
      </c>
      <c r="F179" s="127">
        <f>F167+F175+F178</f>
        <v>116299</v>
      </c>
      <c r="G179" s="127">
        <f t="shared" si="26"/>
        <v>5561744</v>
      </c>
      <c r="H179" s="127">
        <f t="shared" si="27"/>
        <v>14730285</v>
      </c>
    </row>
    <row r="180" spans="1:8" s="36" customFormat="1" ht="10.199999999999999" customHeight="1" x14ac:dyDescent="0.2">
      <c r="A180" s="138" t="s">
        <v>105</v>
      </c>
      <c r="B180" s="138"/>
      <c r="C180" s="123">
        <v>-2255022</v>
      </c>
      <c r="D180" s="123">
        <v>12049</v>
      </c>
      <c r="E180" s="123">
        <v>-26423</v>
      </c>
      <c r="F180" s="123">
        <v>14421</v>
      </c>
      <c r="G180" s="123">
        <f t="shared" si="26"/>
        <v>47</v>
      </c>
      <c r="H180" s="123">
        <f t="shared" si="27"/>
        <v>-2255069</v>
      </c>
    </row>
    <row r="181" spans="1:8" s="36" customFormat="1" ht="10.199999999999999" customHeight="1" x14ac:dyDescent="0.2">
      <c r="A181" s="131" t="s">
        <v>106</v>
      </c>
      <c r="B181" s="131"/>
      <c r="C181" s="124">
        <v>-2813377</v>
      </c>
      <c r="D181" s="124">
        <v>15953</v>
      </c>
      <c r="E181" s="124">
        <v>-1582130</v>
      </c>
      <c r="F181" s="124">
        <v>13739</v>
      </c>
      <c r="G181" s="124">
        <f t="shared" si="26"/>
        <v>-1552438</v>
      </c>
      <c r="H181" s="124">
        <f t="shared" si="27"/>
        <v>-1260939</v>
      </c>
    </row>
    <row r="182" spans="1:8" s="36" customFormat="1" ht="4.8" customHeight="1" x14ac:dyDescent="0.3">
      <c r="A182" s="44"/>
      <c r="B182" s="23"/>
      <c r="C182" s="46"/>
      <c r="D182" s="44"/>
      <c r="E182" s="44"/>
      <c r="F182" s="44"/>
      <c r="G182" s="44"/>
      <c r="H182" s="44"/>
    </row>
    <row r="183" spans="1:8" s="26" customFormat="1" ht="8.4" customHeight="1" x14ac:dyDescent="0.25">
      <c r="B183" s="39"/>
      <c r="C183" s="47"/>
    </row>
    <row r="184" spans="1:8" s="58" customFormat="1" ht="10.199999999999999" customHeight="1" x14ac:dyDescent="0.3">
      <c r="A184" s="55" t="s">
        <v>107</v>
      </c>
      <c r="B184" s="56" t="s">
        <v>145</v>
      </c>
      <c r="C184" s="57"/>
    </row>
    <row r="185" spans="1:8" s="58" customFormat="1" ht="10.199999999999999" customHeight="1" x14ac:dyDescent="0.3">
      <c r="A185" s="59" t="s">
        <v>146</v>
      </c>
      <c r="C185" s="60"/>
    </row>
    <row r="186" spans="1:8" s="58" customFormat="1" ht="10.199999999999999" customHeight="1" x14ac:dyDescent="0.3">
      <c r="A186" s="59" t="s">
        <v>147</v>
      </c>
      <c r="C186" s="60"/>
    </row>
    <row r="187" spans="1:8" s="58" customFormat="1" ht="10.199999999999999" customHeight="1" x14ac:dyDescent="0.3">
      <c r="A187" s="59" t="s">
        <v>148</v>
      </c>
      <c r="C187" s="60"/>
    </row>
    <row r="188" spans="1:8" s="58" customFormat="1" ht="10.199999999999999" customHeight="1" x14ac:dyDescent="0.3">
      <c r="B188" s="59"/>
      <c r="C188" s="57"/>
    </row>
    <row r="189" spans="1:8" s="58" customFormat="1" ht="10.199999999999999" customHeight="1" x14ac:dyDescent="0.3">
      <c r="A189" s="55" t="s">
        <v>108</v>
      </c>
      <c r="B189" s="56" t="s">
        <v>151</v>
      </c>
      <c r="C189" s="61"/>
    </row>
    <row r="190" spans="1:8" s="58" customFormat="1" ht="15" customHeight="1" x14ac:dyDescent="0.3">
      <c r="A190" s="58" t="s">
        <v>169</v>
      </c>
      <c r="C190" s="60"/>
    </row>
    <row r="191" spans="1:8" s="58" customFormat="1" ht="11.4" customHeight="1" x14ac:dyDescent="0.3">
      <c r="A191" s="58" t="s">
        <v>150</v>
      </c>
      <c r="C191" s="60"/>
    </row>
    <row r="192" spans="1:8" s="58" customFormat="1" ht="10.199999999999999" customHeight="1" x14ac:dyDescent="0.3">
      <c r="A192" s="59" t="s">
        <v>149</v>
      </c>
      <c r="C192" s="60"/>
    </row>
    <row r="193" spans="1:7" s="58" customFormat="1" ht="10.199999999999999" customHeight="1" x14ac:dyDescent="0.3">
      <c r="A193" s="59"/>
      <c r="C193" s="60"/>
    </row>
    <row r="194" spans="1:7" s="26" customFormat="1" ht="10.199999999999999" customHeight="1" x14ac:dyDescent="0.25">
      <c r="A194" s="39" t="s">
        <v>170</v>
      </c>
      <c r="C194" s="27"/>
    </row>
    <row r="195" spans="1:7" s="26" customFormat="1" ht="10.199999999999999" customHeight="1" x14ac:dyDescent="0.25">
      <c r="A195" s="39"/>
      <c r="C195" s="27"/>
    </row>
    <row r="196" spans="1:7" s="26" customFormat="1" ht="10.199999999999999" customHeight="1" x14ac:dyDescent="0.25">
      <c r="A196" s="75" t="s">
        <v>165</v>
      </c>
      <c r="C196" s="27"/>
      <c r="E196" s="132"/>
      <c r="F196" s="132"/>
      <c r="G196" s="132"/>
    </row>
    <row r="197" spans="1:7" s="26" customFormat="1" ht="10.199999999999999" customHeight="1" x14ac:dyDescent="0.25">
      <c r="A197" s="75" t="s">
        <v>166</v>
      </c>
      <c r="C197" s="27"/>
    </row>
    <row r="198" spans="1:7" s="26" customFormat="1" ht="10.199999999999999" customHeight="1" x14ac:dyDescent="0.25">
      <c r="A198" s="76"/>
      <c r="C198" s="27"/>
      <c r="D198" s="76" t="s">
        <v>167</v>
      </c>
    </row>
    <row r="199" spans="1:7" s="26" customFormat="1" ht="10.199999999999999" customHeight="1" x14ac:dyDescent="0.25">
      <c r="A199" s="76"/>
      <c r="C199" s="49"/>
      <c r="D199" s="76"/>
      <c r="E199" s="48"/>
    </row>
    <row r="200" spans="1:7" s="26" customFormat="1" ht="8.4" customHeight="1" x14ac:dyDescent="0.25">
      <c r="A200" s="76"/>
      <c r="C200" s="49"/>
      <c r="D200" s="76" t="s">
        <v>168</v>
      </c>
      <c r="E200" s="48"/>
    </row>
    <row r="201" spans="1:7" s="26" customFormat="1" ht="8.4" customHeight="1" x14ac:dyDescent="0.25">
      <c r="B201" s="48"/>
      <c r="C201" s="49"/>
    </row>
    <row r="202" spans="1:7" s="26" customFormat="1" ht="8.4" customHeight="1" x14ac:dyDescent="0.25">
      <c r="B202" s="48"/>
      <c r="C202" s="49"/>
    </row>
    <row r="203" spans="1:7" s="26" customFormat="1" ht="8.4" customHeight="1" x14ac:dyDescent="0.25">
      <c r="B203" s="48"/>
      <c r="C203" s="49"/>
    </row>
    <row r="204" spans="1:7" s="31" customFormat="1" ht="8.4" customHeight="1" x14ac:dyDescent="0.2">
      <c r="B204" s="50"/>
      <c r="C204" s="51"/>
    </row>
    <row r="205" spans="1:7" s="31" customFormat="1" ht="8.4" customHeight="1" x14ac:dyDescent="0.2">
      <c r="B205" s="50"/>
      <c r="C205" s="51"/>
    </row>
    <row r="206" spans="1:7" s="31" customFormat="1" ht="8.4" customHeight="1" x14ac:dyDescent="0.2">
      <c r="B206" s="50"/>
      <c r="C206" s="51"/>
    </row>
    <row r="207" spans="1:7" s="31" customFormat="1" ht="8.4" customHeight="1" x14ac:dyDescent="0.2">
      <c r="B207" s="50"/>
      <c r="C207" s="51"/>
    </row>
    <row r="208" spans="1:7" s="31" customFormat="1" ht="8.4" customHeight="1" x14ac:dyDescent="0.2">
      <c r="B208" s="50"/>
      <c r="C208" s="51"/>
    </row>
    <row r="209" spans="2:3" s="31" customFormat="1" ht="8.4" customHeight="1" x14ac:dyDescent="0.2">
      <c r="B209" s="50"/>
      <c r="C209" s="51"/>
    </row>
  </sheetData>
  <mergeCells count="9">
    <mergeCell ref="C4:E4"/>
    <mergeCell ref="A181:B181"/>
    <mergeCell ref="E196:G196"/>
    <mergeCell ref="A15:G15"/>
    <mergeCell ref="A82:G82"/>
    <mergeCell ref="A87:B88"/>
    <mergeCell ref="A113:B113"/>
    <mergeCell ref="A180:B180"/>
    <mergeCell ref="D87:G87"/>
  </mergeCells>
  <hyperlinks>
    <hyperlink ref="C11" r:id="rId1" display="mailto:grad-oroslavje@kr.t-com.hr" xr:uid="{BCB7DCF8-7E2F-4144-ACE8-BF28F2F5F50A}"/>
  </hyperlinks>
  <pageMargins left="0.70866141732283472" right="0.31496062992125984" top="0.55118110236220474" bottom="0.5511811023622047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31.12.2020.</vt:lpstr>
      <vt:lpstr>'31.12.2020.'!Ispis_naslova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Ivanka Tuđa</cp:lastModifiedBy>
  <cp:lastPrinted>2022-02-28T06:03:29Z</cp:lastPrinted>
  <dcterms:created xsi:type="dcterms:W3CDTF">2021-02-26T11:30:05Z</dcterms:created>
  <dcterms:modified xsi:type="dcterms:W3CDTF">2022-02-28T07:00:16Z</dcterms:modified>
</cp:coreProperties>
</file>